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'DC45'!$A$1:$AA$55</definedName>
    <definedName name="_xlnm.Print_Area" localSheetId="11">'DC6'!$A$1:$AA$55</definedName>
    <definedName name="_xlnm.Print_Area" localSheetId="20">'DC7'!$A$1:$AA$55</definedName>
    <definedName name="_xlnm.Print_Area" localSheetId="26">'DC8'!$A$1:$AA$55</definedName>
    <definedName name="_xlnm.Print_Area" localSheetId="31">'DC9'!$A$1:$AA$55</definedName>
    <definedName name="_xlnm.Print_Area" localSheetId="5">'NC061'!$A$1:$AA$55</definedName>
    <definedName name="_xlnm.Print_Area" localSheetId="6">'NC062'!$A$1:$AA$55</definedName>
    <definedName name="_xlnm.Print_Area" localSheetId="7">'NC064'!$A$1:$AA$55</definedName>
    <definedName name="_xlnm.Print_Area" localSheetId="8">'NC065'!$A$1:$AA$55</definedName>
    <definedName name="_xlnm.Print_Area" localSheetId="9">'NC066'!$A$1:$AA$55</definedName>
    <definedName name="_xlnm.Print_Area" localSheetId="10">'NC067'!$A$1:$AA$55</definedName>
    <definedName name="_xlnm.Print_Area" localSheetId="12">'NC071'!$A$1:$AA$55</definedName>
    <definedName name="_xlnm.Print_Area" localSheetId="13">'NC072'!$A$1:$AA$55</definedName>
    <definedName name="_xlnm.Print_Area" localSheetId="14">'NC073'!$A$1:$AA$55</definedName>
    <definedName name="_xlnm.Print_Area" localSheetId="15">'NC074'!$A$1:$AA$55</definedName>
    <definedName name="_xlnm.Print_Area" localSheetId="16">'NC075'!$A$1:$AA$55</definedName>
    <definedName name="_xlnm.Print_Area" localSheetId="17">'NC076'!$A$1:$AA$55</definedName>
    <definedName name="_xlnm.Print_Area" localSheetId="18">'NC077'!$A$1:$AA$55</definedName>
    <definedName name="_xlnm.Print_Area" localSheetId="19">'NC078'!$A$1:$AA$55</definedName>
    <definedName name="_xlnm.Print_Area" localSheetId="21">'NC082'!$A$1:$AA$55</definedName>
    <definedName name="_xlnm.Print_Area" localSheetId="22">'NC084'!$A$1:$AA$55</definedName>
    <definedName name="_xlnm.Print_Area" localSheetId="23">'NC085'!$A$1:$AA$55</definedName>
    <definedName name="_xlnm.Print_Area" localSheetId="24">'NC086'!$A$1:$AA$55</definedName>
    <definedName name="_xlnm.Print_Area" localSheetId="25">'NC087'!$A$1:$AA$55</definedName>
    <definedName name="_xlnm.Print_Area" localSheetId="27">'NC091'!$A$1:$AA$55</definedName>
    <definedName name="_xlnm.Print_Area" localSheetId="28">'NC092'!$A$1:$AA$55</definedName>
    <definedName name="_xlnm.Print_Area" localSheetId="29">'NC093'!$A$1:$AA$55</definedName>
    <definedName name="_xlnm.Print_Area" localSheetId="30">'NC094'!$A$1:$AA$55</definedName>
    <definedName name="_xlnm.Print_Area" localSheetId="1">'NC451'!$A$1:$AA$55</definedName>
    <definedName name="_xlnm.Print_Area" localSheetId="2">'NC452'!$A$1:$AA$55</definedName>
    <definedName name="_xlnm.Print_Area" localSheetId="3">'NC453'!$A$1:$AA$55</definedName>
    <definedName name="_xlnm.Print_Area" localSheetId="0">'Summary'!$A$1:$AA$55</definedName>
  </definedNames>
  <calcPr fullCalcOnLoad="1"/>
</workbook>
</file>

<file path=xl/sharedStrings.xml><?xml version="1.0" encoding="utf-8"?>
<sst xmlns="http://schemas.openxmlformats.org/spreadsheetml/2006/main" count="2752" uniqueCount="95">
  <si>
    <t>Northern Cape: Joe Morolong(NC451) - Table C2 Quarterly Budgeted Financial Performance by Functional Classification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</si>
  <si>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</si>
  <si>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</si>
  <si>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</si>
  <si>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</si>
  <si>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</si>
  <si>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</si>
  <si>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</si>
  <si>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</si>
  <si>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</si>
  <si>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</si>
  <si>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</si>
  <si>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</si>
  <si>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</si>
  <si>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</si>
  <si>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</si>
  <si>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</si>
  <si>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</si>
  <si>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</si>
  <si>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</si>
  <si>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</si>
  <si>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</si>
  <si>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</si>
  <si>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</si>
  <si>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</si>
  <si>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</si>
  <si>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</si>
  <si>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</si>
  <si>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</si>
  <si>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</si>
  <si>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</si>
  <si>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</si>
  <si>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</si>
  <si>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</si>
  <si>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</si>
  <si>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</si>
  <si>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</si>
  <si>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</si>
  <si>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</si>
  <si>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</si>
  <si>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</si>
  <si>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</si>
  <si>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</si>
  <si>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</si>
  <si>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</si>
  <si>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</si>
  <si>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</si>
  <si>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</si>
  <si>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</si>
  <si>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</si>
  <si>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</si>
  <si>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4</t>
  </si>
  <si>
    <t>Total Revenue - Functional</t>
  </si>
  <si>
    <t>2</t>
  </si>
  <si>
    <t>Expenditure - Functional</t>
  </si>
  <si>
    <t>Total Expenditure - Functional</t>
  </si>
  <si>
    <t>3</t>
  </si>
  <si>
    <t>Northern Cape: Ga-Segonyana(NC452) - Table C2 Quarterly Budgeted Financial Performance by Functional Classification for 4th Quarter ended 30 June 2020 (Figures Finalised as at 2020/07/30)</t>
  </si>
  <si>
    <t>Northern Cape: Gamagara(NC453) - Table C2 Quarterly Budgeted Financial Performance by Functional Classification for 4th Quarter ended 30 June 2020 (Figures Finalised as at 2020/07/30)</t>
  </si>
  <si>
    <t>Northern Cape: John Taolo Gaetsewe(DC45) - Table C2 Quarterly Budgeted Financial Performance by Functional Classification for 4th Quarter ended 30 June 2020 (Figures Finalised as at 2020/07/30)</t>
  </si>
  <si>
    <t>Northern Cape: Richtersveld(NC061) - Table C2 Quarterly Budgeted Financial Performance by Functional Classification for 4th Quarter ended 30 June 2020 (Figures Finalised as at 2020/07/30)</t>
  </si>
  <si>
    <t>Northern Cape: Nama Khoi(NC062) - Table C2 Quarterly Budgeted Financial Performance by Functional Classification for 4th Quarter ended 30 June 2020 (Figures Finalised as at 2020/07/30)</t>
  </si>
  <si>
    <t>Northern Cape: Kamiesberg(NC064) - Table C2 Quarterly Budgeted Financial Performance by Functional Classification for 4th Quarter ended 30 June 2020 (Figures Finalised as at 2020/07/30)</t>
  </si>
  <si>
    <t>Northern Cape: Hantam(NC065) - Table C2 Quarterly Budgeted Financial Performance by Functional Classification for 4th Quarter ended 30 June 2020 (Figures Finalised as at 2020/07/30)</t>
  </si>
  <si>
    <t>Northern Cape: Karoo Hoogland(NC066) - Table C2 Quarterly Budgeted Financial Performance by Functional Classification for 4th Quarter ended 30 June 2020 (Figures Finalised as at 2020/07/30)</t>
  </si>
  <si>
    <t>Northern Cape: Khai-Ma(NC067) - Table C2 Quarterly Budgeted Financial Performance by Functional Classification for 4th Quarter ended 30 June 2020 (Figures Finalised as at 2020/07/30)</t>
  </si>
  <si>
    <t>Northern Cape: Namakwa(DC6) - Table C2 Quarterly Budgeted Financial Performance by Functional Classification for 4th Quarter ended 30 June 2020 (Figures Finalised as at 2020/07/30)</t>
  </si>
  <si>
    <t>Northern Cape: Ubuntu(NC071) - Table C2 Quarterly Budgeted Financial Performance by Functional Classification for 4th Quarter ended 30 June 2020 (Figures Finalised as at 2020/07/30)</t>
  </si>
  <si>
    <t>Northern Cape: Umsobomvu(NC072) - Table C2 Quarterly Budgeted Financial Performance by Functional Classification for 4th Quarter ended 30 June 2020 (Figures Finalised as at 2020/07/30)</t>
  </si>
  <si>
    <t>Northern Cape: Emthanjeni(NC073) - Table C2 Quarterly Budgeted Financial Performance by Functional Classification for 4th Quarter ended 30 June 2020 (Figures Finalised as at 2020/07/30)</t>
  </si>
  <si>
    <t>Northern Cape: Kareeberg(NC074) - Table C2 Quarterly Budgeted Financial Performance by Functional Classification for 4th Quarter ended 30 June 2020 (Figures Finalised as at 2020/07/30)</t>
  </si>
  <si>
    <t>Northern Cape: Renosterberg(NC075) - Table C2 Quarterly Budgeted Financial Performance by Functional Classification for 4th Quarter ended 30 June 2020 (Figures Finalised as at 2020/07/30)</t>
  </si>
  <si>
    <t>Northern Cape: Thembelihle(NC076) - Table C2 Quarterly Budgeted Financial Performance by Functional Classification for 4th Quarter ended 30 June 2020 (Figures Finalised as at 2020/07/30)</t>
  </si>
  <si>
    <t>Northern Cape: Siyathemba(NC077) - Table C2 Quarterly Budgeted Financial Performance by Functional Classification for 4th Quarter ended 30 June 2020 (Figures Finalised as at 2020/07/30)</t>
  </si>
  <si>
    <t>Northern Cape: Siyancuma(NC078) - Table C2 Quarterly Budgeted Financial Performance by Functional Classification for 4th Quarter ended 30 June 2020 (Figures Finalised as at 2020/07/30)</t>
  </si>
  <si>
    <t>Northern Cape: Pixley Ka Seme (NC)(DC7) - Table C2 Quarterly Budgeted Financial Performance by Functional Classification for 4th Quarter ended 30 June 2020 (Figures Finalised as at 2020/07/30)</t>
  </si>
  <si>
    <t>Northern Cape: !Kai! Garib(NC082) - Table C2 Quarterly Budgeted Financial Performance by Functional Classification for 4th Quarter ended 30 June 2020 (Figures Finalised as at 2020/07/30)</t>
  </si>
  <si>
    <t>Northern Cape: !Kheis(NC084) - Table C2 Quarterly Budgeted Financial Performance by Functional Classification for 4th Quarter ended 30 June 2020 (Figures Finalised as at 2020/07/30)</t>
  </si>
  <si>
    <t>Northern Cape: Tsantsabane(NC085) - Table C2 Quarterly Budgeted Financial Performance by Functional Classification for 4th Quarter ended 30 June 2020 (Figures Finalised as at 2020/07/30)</t>
  </si>
  <si>
    <t>Northern Cape: Kgatelopele(NC086) - Table C2 Quarterly Budgeted Financial Performance by Functional Classification for 4th Quarter ended 30 June 2020 (Figures Finalised as at 2020/07/30)</t>
  </si>
  <si>
    <t>Northern Cape: Dawid Kruiper(NC087) - Table C2 Quarterly Budgeted Financial Performance by Functional Classification for 4th Quarter ended 30 June 2020 (Figures Finalised as at 2020/07/30)</t>
  </si>
  <si>
    <t>Northern Cape: Z F Mgcawu(DC8) - Table C2 Quarterly Budgeted Financial Performance by Functional Classification for 4th Quarter ended 30 June 2020 (Figures Finalised as at 2020/07/30)</t>
  </si>
  <si>
    <t>Northern Cape: Sol Plaatje(NC091) - Table C2 Quarterly Budgeted Financial Performance by Functional Classification for 4th Quarter ended 30 June 2020 (Figures Finalised as at 2020/07/30)</t>
  </si>
  <si>
    <t>Northern Cape: Dikgatlong(NC092) - Table C2 Quarterly Budgeted Financial Performance by Functional Classification for 4th Quarter ended 30 June 2020 (Figures Finalised as at 2020/07/30)</t>
  </si>
  <si>
    <t>Northern Cape: Magareng(NC093) - Table C2 Quarterly Budgeted Financial Performance by Functional Classification for 4th Quarter ended 30 June 2020 (Figures Finalised as at 2020/07/30)</t>
  </si>
  <si>
    <t>Northern Cape: Phokwane(NC094) - Table C2 Quarterly Budgeted Financial Performance by Functional Classification for 4th Quarter ended 30 June 2020 (Figures Finalised as at 2020/07/30)</t>
  </si>
  <si>
    <t>Northern Cape: Frances Baard(DC9) - Table C2 Quarterly Budgeted Financial Performance by Functional Classification for 4th Quarter ended 30 June 2020 (Figures Finalised as at 2020/07/30)</t>
  </si>
  <si>
    <t>Summary - Table C2 Quarterly Budgeted Financial Performance by Functional Classification for 4th Quarter ended 30 June 2020 (Figures Finalised as at 2020/07/30)</t>
  </si>
  <si>
    <t xml:space="preserve">Surplus/(Deficit)
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</si>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</sst>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9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2" fontId="3" fillId="0" borderId="15" xfId="0" applyNumberFormat="1" applyFont="1" applyBorder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9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9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Border="1" applyAlignment="1" applyProtection="1">
      <alignment horizontal="center"/>
      <protection/>
    </xf>
    <xf numFmtId="180" fontId="3" fillId="0" borderId="20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80" fontId="3" fillId="0" borderId="28" xfId="0" applyNumberFormat="1" applyFont="1" applyFill="1" applyBorder="1" applyAlignment="1" applyProtection="1">
      <alignment/>
      <protection/>
    </xf>
    <xf numFmtId="180" fontId="3" fillId="0" borderId="29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9" fontId="3" fillId="0" borderId="14" xfId="0" applyNumberFormat="1" applyFont="1" applyFill="1" applyBorder="1" applyAlignment="1" applyProtection="1">
      <alignment/>
      <protection/>
    </xf>
    <xf numFmtId="180" fontId="3" fillId="0" borderId="24" xfId="0" applyNumberFormat="1" applyFont="1" applyBorder="1" applyAlignment="1" applyProtection="1">
      <alignment/>
      <protection/>
    </xf>
    <xf numFmtId="180" fontId="3" fillId="0" borderId="30" xfId="0" applyNumberFormat="1" applyFont="1" applyBorder="1" applyAlignment="1" applyProtection="1">
      <alignment/>
      <protection/>
    </xf>
    <xf numFmtId="180" fontId="3" fillId="0" borderId="23" xfId="0" applyNumberFormat="1" applyFont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3002970105</v>
      </c>
      <c r="D5" s="19">
        <f>SUM(D6:D8)</f>
        <v>146387630</v>
      </c>
      <c r="E5" s="20">
        <f t="shared" si="0"/>
        <v>3604398882</v>
      </c>
      <c r="F5" s="21">
        <f t="shared" si="0"/>
        <v>3588092980</v>
      </c>
      <c r="G5" s="21">
        <f t="shared" si="0"/>
        <v>853372688</v>
      </c>
      <c r="H5" s="21">
        <f t="shared" si="0"/>
        <v>234444276</v>
      </c>
      <c r="I5" s="21">
        <f t="shared" si="0"/>
        <v>58253309</v>
      </c>
      <c r="J5" s="21">
        <f t="shared" si="0"/>
        <v>1146070273</v>
      </c>
      <c r="K5" s="21">
        <f t="shared" si="0"/>
        <v>196149088</v>
      </c>
      <c r="L5" s="21">
        <f t="shared" si="0"/>
        <v>141398228</v>
      </c>
      <c r="M5" s="21">
        <f t="shared" si="0"/>
        <v>509765176</v>
      </c>
      <c r="N5" s="21">
        <f t="shared" si="0"/>
        <v>847312492</v>
      </c>
      <c r="O5" s="21">
        <f t="shared" si="0"/>
        <v>169641769</v>
      </c>
      <c r="P5" s="21">
        <f t="shared" si="0"/>
        <v>186003763</v>
      </c>
      <c r="Q5" s="21">
        <f t="shared" si="0"/>
        <v>331538847</v>
      </c>
      <c r="R5" s="21">
        <f t="shared" si="0"/>
        <v>687184379</v>
      </c>
      <c r="S5" s="21">
        <f t="shared" si="0"/>
        <v>156636798</v>
      </c>
      <c r="T5" s="21">
        <f t="shared" si="0"/>
        <v>164589057</v>
      </c>
      <c r="U5" s="21">
        <f t="shared" si="0"/>
        <v>90277544</v>
      </c>
      <c r="V5" s="21">
        <f t="shared" si="0"/>
        <v>411503399</v>
      </c>
      <c r="W5" s="21">
        <f t="shared" si="0"/>
        <v>3092070543</v>
      </c>
      <c r="X5" s="21">
        <f t="shared" si="0"/>
        <v>3516177470</v>
      </c>
      <c r="Y5" s="21">
        <f t="shared" si="0"/>
        <v>-424106927</v>
      </c>
      <c r="Z5" s="4">
        <f>+IF(X5&lt;&gt;0,+(Y5/X5)*100,0)</f>
        <v>-12.061590480528277</v>
      </c>
      <c r="AA5" s="19">
        <f>SUM(AA6:AA8)</f>
        <v>3588092980</v>
      </c>
    </row>
    <row r="6" spans="1:27" ht="12.75">
      <c r="A6" s="5" t="s">
        <v>32</v>
      </c>
      <c r="B6" s="3"/>
      <c r="C6" s="22">
        <v>735270939</v>
      </c>
      <c r="D6" s="22">
        <v>7581242</v>
      </c>
      <c r="E6" s="23">
        <v>776532378</v>
      </c>
      <c r="F6" s="24">
        <v>829957310</v>
      </c>
      <c r="G6" s="24">
        <v>218852230</v>
      </c>
      <c r="H6" s="24">
        <v>-12613666</v>
      </c>
      <c r="I6" s="24">
        <v>23041731</v>
      </c>
      <c r="J6" s="24">
        <v>229280295</v>
      </c>
      <c r="K6" s="24">
        <v>15790628</v>
      </c>
      <c r="L6" s="24">
        <v>13300469</v>
      </c>
      <c r="M6" s="24">
        <v>123310456</v>
      </c>
      <c r="N6" s="24">
        <v>152401553</v>
      </c>
      <c r="O6" s="24">
        <v>13497461</v>
      </c>
      <c r="P6" s="24">
        <v>15805918</v>
      </c>
      <c r="Q6" s="24">
        <v>76088462</v>
      </c>
      <c r="R6" s="24">
        <v>105391841</v>
      </c>
      <c r="S6" s="24">
        <v>70117736</v>
      </c>
      <c r="T6" s="24">
        <v>10717615</v>
      </c>
      <c r="U6" s="24">
        <v>13310983</v>
      </c>
      <c r="V6" s="24">
        <v>94146334</v>
      </c>
      <c r="W6" s="24">
        <v>581220023</v>
      </c>
      <c r="X6" s="24">
        <v>829957310</v>
      </c>
      <c r="Y6" s="24">
        <v>-248737287</v>
      </c>
      <c r="Z6" s="6">
        <v>-29.97</v>
      </c>
      <c r="AA6" s="22">
        <v>829957310</v>
      </c>
    </row>
    <row r="7" spans="1:27" ht="12.75">
      <c r="A7" s="5" t="s">
        <v>33</v>
      </c>
      <c r="B7" s="3"/>
      <c r="C7" s="25">
        <v>2265315907</v>
      </c>
      <c r="D7" s="25">
        <v>138806388</v>
      </c>
      <c r="E7" s="26">
        <v>2823848814</v>
      </c>
      <c r="F7" s="27">
        <v>2757925850</v>
      </c>
      <c r="G7" s="27">
        <v>634520458</v>
      </c>
      <c r="H7" s="27">
        <v>247057942</v>
      </c>
      <c r="I7" s="27">
        <v>35211578</v>
      </c>
      <c r="J7" s="27">
        <v>916789978</v>
      </c>
      <c r="K7" s="27">
        <v>180358460</v>
      </c>
      <c r="L7" s="27">
        <v>128097759</v>
      </c>
      <c r="M7" s="27">
        <v>386454720</v>
      </c>
      <c r="N7" s="27">
        <v>694910939</v>
      </c>
      <c r="O7" s="27">
        <v>156144308</v>
      </c>
      <c r="P7" s="27">
        <v>169151509</v>
      </c>
      <c r="Q7" s="27">
        <v>255749799</v>
      </c>
      <c r="R7" s="27">
        <v>581045616</v>
      </c>
      <c r="S7" s="27">
        <v>86096940</v>
      </c>
      <c r="T7" s="27">
        <v>153871442</v>
      </c>
      <c r="U7" s="27">
        <v>76584142</v>
      </c>
      <c r="V7" s="27">
        <v>316552524</v>
      </c>
      <c r="W7" s="27">
        <v>2509299057</v>
      </c>
      <c r="X7" s="27">
        <v>2686010340</v>
      </c>
      <c r="Y7" s="27">
        <v>-176711283</v>
      </c>
      <c r="Z7" s="7">
        <v>-6.58</v>
      </c>
      <c r="AA7" s="25">
        <v>2757925850</v>
      </c>
    </row>
    <row r="8" spans="1:27" ht="12.75">
      <c r="A8" s="5" t="s">
        <v>34</v>
      </c>
      <c r="B8" s="3"/>
      <c r="C8" s="22">
        <v>2383259</v>
      </c>
      <c r="D8" s="22"/>
      <c r="E8" s="23">
        <v>4017690</v>
      </c>
      <c r="F8" s="24">
        <v>209820</v>
      </c>
      <c r="G8" s="24"/>
      <c r="H8" s="24"/>
      <c r="I8" s="24"/>
      <c r="J8" s="24"/>
      <c r="K8" s="24"/>
      <c r="L8" s="24"/>
      <c r="M8" s="24"/>
      <c r="N8" s="24"/>
      <c r="O8" s="24"/>
      <c r="P8" s="24">
        <v>1046336</v>
      </c>
      <c r="Q8" s="24">
        <v>-299414</v>
      </c>
      <c r="R8" s="24">
        <v>746922</v>
      </c>
      <c r="S8" s="24">
        <v>422122</v>
      </c>
      <c r="T8" s="24"/>
      <c r="U8" s="24">
        <v>382419</v>
      </c>
      <c r="V8" s="24">
        <v>804541</v>
      </c>
      <c r="W8" s="24">
        <v>1551463</v>
      </c>
      <c r="X8" s="24">
        <v>209820</v>
      </c>
      <c r="Y8" s="24">
        <v>1341643</v>
      </c>
      <c r="Z8" s="6">
        <v>639.43</v>
      </c>
      <c r="AA8" s="22">
        <v>209820</v>
      </c>
    </row>
    <row r="9" spans="1:27" ht="12.75">
      <c r="A9" s="2" t="s">
        <v>35</v>
      </c>
      <c r="B9" s="3"/>
      <c r="C9" s="19">
        <f aca="true" t="shared" si="1" ref="C9:Y9">SUM(C10:C14)</f>
        <v>146430767</v>
      </c>
      <c r="D9" s="19">
        <f>SUM(D10:D14)</f>
        <v>15505051</v>
      </c>
      <c r="E9" s="20">
        <f t="shared" si="1"/>
        <v>217931444</v>
      </c>
      <c r="F9" s="21">
        <f t="shared" si="1"/>
        <v>228344661</v>
      </c>
      <c r="G9" s="21">
        <f t="shared" si="1"/>
        <v>6923927</v>
      </c>
      <c r="H9" s="21">
        <f t="shared" si="1"/>
        <v>6877201</v>
      </c>
      <c r="I9" s="21">
        <f t="shared" si="1"/>
        <v>6614011</v>
      </c>
      <c r="J9" s="21">
        <f t="shared" si="1"/>
        <v>20415139</v>
      </c>
      <c r="K9" s="21">
        <f t="shared" si="1"/>
        <v>12749161</v>
      </c>
      <c r="L9" s="21">
        <f t="shared" si="1"/>
        <v>15573581</v>
      </c>
      <c r="M9" s="21">
        <f t="shared" si="1"/>
        <v>9305373</v>
      </c>
      <c r="N9" s="21">
        <f t="shared" si="1"/>
        <v>37628115</v>
      </c>
      <c r="O9" s="21">
        <f t="shared" si="1"/>
        <v>8895112</v>
      </c>
      <c r="P9" s="21">
        <f t="shared" si="1"/>
        <v>8892944</v>
      </c>
      <c r="Q9" s="21">
        <f t="shared" si="1"/>
        <v>23876675</v>
      </c>
      <c r="R9" s="21">
        <f t="shared" si="1"/>
        <v>41664731</v>
      </c>
      <c r="S9" s="21">
        <f t="shared" si="1"/>
        <v>8174094</v>
      </c>
      <c r="T9" s="21">
        <f t="shared" si="1"/>
        <v>9521297</v>
      </c>
      <c r="U9" s="21">
        <f t="shared" si="1"/>
        <v>4780497</v>
      </c>
      <c r="V9" s="21">
        <f t="shared" si="1"/>
        <v>22475888</v>
      </c>
      <c r="W9" s="21">
        <f t="shared" si="1"/>
        <v>122183873</v>
      </c>
      <c r="X9" s="21">
        <f t="shared" si="1"/>
        <v>229764259</v>
      </c>
      <c r="Y9" s="21">
        <f t="shared" si="1"/>
        <v>-107580386</v>
      </c>
      <c r="Z9" s="4">
        <f>+IF(X9&lt;&gt;0,+(Y9/X9)*100,0)</f>
        <v>-46.822071660849566</v>
      </c>
      <c r="AA9" s="19">
        <f>SUM(AA10:AA14)</f>
        <v>228344661</v>
      </c>
    </row>
    <row r="10" spans="1:27" ht="12.75">
      <c r="A10" s="5" t="s">
        <v>36</v>
      </c>
      <c r="B10" s="3"/>
      <c r="C10" s="22">
        <v>66624182</v>
      </c>
      <c r="D10" s="22">
        <v>3037973</v>
      </c>
      <c r="E10" s="23">
        <v>68502652</v>
      </c>
      <c r="F10" s="24">
        <v>66356023</v>
      </c>
      <c r="G10" s="24">
        <v>1352873</v>
      </c>
      <c r="H10" s="24">
        <v>1807370</v>
      </c>
      <c r="I10" s="24">
        <v>617974</v>
      </c>
      <c r="J10" s="24">
        <v>3778217</v>
      </c>
      <c r="K10" s="24">
        <v>3286788</v>
      </c>
      <c r="L10" s="24">
        <v>6847655</v>
      </c>
      <c r="M10" s="24">
        <v>2617516</v>
      </c>
      <c r="N10" s="24">
        <v>12751959</v>
      </c>
      <c r="O10" s="24">
        <v>2741823</v>
      </c>
      <c r="P10" s="24">
        <v>2232978</v>
      </c>
      <c r="Q10" s="24">
        <v>3755911</v>
      </c>
      <c r="R10" s="24">
        <v>8730712</v>
      </c>
      <c r="S10" s="24">
        <v>3538944</v>
      </c>
      <c r="T10" s="24">
        <v>5656015</v>
      </c>
      <c r="U10" s="24">
        <v>2334976</v>
      </c>
      <c r="V10" s="24">
        <v>11529935</v>
      </c>
      <c r="W10" s="24">
        <v>36790823</v>
      </c>
      <c r="X10" s="24">
        <v>66845621</v>
      </c>
      <c r="Y10" s="24">
        <v>-30054798</v>
      </c>
      <c r="Z10" s="6">
        <v>-44.96</v>
      </c>
      <c r="AA10" s="22">
        <v>66356023</v>
      </c>
    </row>
    <row r="11" spans="1:27" ht="12.75">
      <c r="A11" s="5" t="s">
        <v>37</v>
      </c>
      <c r="B11" s="3"/>
      <c r="C11" s="22">
        <v>14297880</v>
      </c>
      <c r="D11" s="22">
        <v>7427293</v>
      </c>
      <c r="E11" s="23">
        <v>42478815</v>
      </c>
      <c r="F11" s="24">
        <v>31403147</v>
      </c>
      <c r="G11" s="24">
        <v>728140</v>
      </c>
      <c r="H11" s="24">
        <v>202387</v>
      </c>
      <c r="I11" s="24">
        <v>1541959</v>
      </c>
      <c r="J11" s="24">
        <v>2472486</v>
      </c>
      <c r="K11" s="24">
        <v>2634663</v>
      </c>
      <c r="L11" s="24">
        <v>2205100</v>
      </c>
      <c r="M11" s="24">
        <v>1894428</v>
      </c>
      <c r="N11" s="24">
        <v>6734191</v>
      </c>
      <c r="O11" s="24">
        <v>1583502</v>
      </c>
      <c r="P11" s="24">
        <v>1948877</v>
      </c>
      <c r="Q11" s="24">
        <v>17852072</v>
      </c>
      <c r="R11" s="24">
        <v>21384451</v>
      </c>
      <c r="S11" s="24">
        <v>638995</v>
      </c>
      <c r="T11" s="24">
        <v>203033</v>
      </c>
      <c r="U11" s="24">
        <v>497187</v>
      </c>
      <c r="V11" s="24">
        <v>1339215</v>
      </c>
      <c r="W11" s="24">
        <v>31930343</v>
      </c>
      <c r="X11" s="24">
        <v>31403147</v>
      </c>
      <c r="Y11" s="24">
        <v>527196</v>
      </c>
      <c r="Z11" s="6">
        <v>1.68</v>
      </c>
      <c r="AA11" s="22">
        <v>31403147</v>
      </c>
    </row>
    <row r="12" spans="1:27" ht="12.75">
      <c r="A12" s="5" t="s">
        <v>38</v>
      </c>
      <c r="B12" s="3"/>
      <c r="C12" s="22">
        <v>58655517</v>
      </c>
      <c r="D12" s="22">
        <v>5039785</v>
      </c>
      <c r="E12" s="23">
        <v>67839830</v>
      </c>
      <c r="F12" s="24">
        <v>92302542</v>
      </c>
      <c r="G12" s="24">
        <v>3733104</v>
      </c>
      <c r="H12" s="24">
        <v>3113518</v>
      </c>
      <c r="I12" s="24">
        <v>3450995</v>
      </c>
      <c r="J12" s="24">
        <v>10297617</v>
      </c>
      <c r="K12" s="24">
        <v>3427141</v>
      </c>
      <c r="L12" s="24">
        <v>5421419</v>
      </c>
      <c r="M12" s="24">
        <v>3685834</v>
      </c>
      <c r="N12" s="24">
        <v>12534394</v>
      </c>
      <c r="O12" s="24">
        <v>3388486</v>
      </c>
      <c r="P12" s="24">
        <v>6059866</v>
      </c>
      <c r="Q12" s="24">
        <v>1111232</v>
      </c>
      <c r="R12" s="24">
        <v>10559584</v>
      </c>
      <c r="S12" s="24">
        <v>2470788</v>
      </c>
      <c r="T12" s="24">
        <v>2565952</v>
      </c>
      <c r="U12" s="24">
        <v>702066</v>
      </c>
      <c r="V12" s="24">
        <v>5738806</v>
      </c>
      <c r="W12" s="24">
        <v>39130401</v>
      </c>
      <c r="X12" s="24">
        <v>93232542</v>
      </c>
      <c r="Y12" s="24">
        <v>-54102141</v>
      </c>
      <c r="Z12" s="6">
        <v>-58.03</v>
      </c>
      <c r="AA12" s="22">
        <v>92302542</v>
      </c>
    </row>
    <row r="13" spans="1:27" ht="12.75">
      <c r="A13" s="5" t="s">
        <v>39</v>
      </c>
      <c r="B13" s="3"/>
      <c r="C13" s="22">
        <v>4507226</v>
      </c>
      <c r="D13" s="22"/>
      <c r="E13" s="23">
        <v>28667030</v>
      </c>
      <c r="F13" s="24">
        <v>29617832</v>
      </c>
      <c r="G13" s="24">
        <v>985594</v>
      </c>
      <c r="H13" s="24">
        <v>1639628</v>
      </c>
      <c r="I13" s="24">
        <v>917521</v>
      </c>
      <c r="J13" s="24">
        <v>3542743</v>
      </c>
      <c r="K13" s="24">
        <v>906953</v>
      </c>
      <c r="L13" s="24">
        <v>948356</v>
      </c>
      <c r="M13" s="24">
        <v>1047852</v>
      </c>
      <c r="N13" s="24">
        <v>2903161</v>
      </c>
      <c r="O13" s="24">
        <v>1114803</v>
      </c>
      <c r="P13" s="24">
        <v>892749</v>
      </c>
      <c r="Q13" s="24">
        <v>1017654</v>
      </c>
      <c r="R13" s="24">
        <v>3025206</v>
      </c>
      <c r="S13" s="24">
        <v>958062</v>
      </c>
      <c r="T13" s="24">
        <v>944084</v>
      </c>
      <c r="U13" s="24">
        <v>1189471</v>
      </c>
      <c r="V13" s="24">
        <v>3091617</v>
      </c>
      <c r="W13" s="24">
        <v>12562727</v>
      </c>
      <c r="X13" s="24">
        <v>29617832</v>
      </c>
      <c r="Y13" s="24">
        <v>-17055105</v>
      </c>
      <c r="Z13" s="6">
        <v>-57.58</v>
      </c>
      <c r="AA13" s="22">
        <v>29617832</v>
      </c>
    </row>
    <row r="14" spans="1:27" ht="12.75">
      <c r="A14" s="5" t="s">
        <v>40</v>
      </c>
      <c r="B14" s="3"/>
      <c r="C14" s="25">
        <v>2345962</v>
      </c>
      <c r="D14" s="25"/>
      <c r="E14" s="26">
        <v>10443117</v>
      </c>
      <c r="F14" s="27">
        <v>8665117</v>
      </c>
      <c r="G14" s="27">
        <v>124216</v>
      </c>
      <c r="H14" s="27">
        <v>114298</v>
      </c>
      <c r="I14" s="27">
        <v>85562</v>
      </c>
      <c r="J14" s="27">
        <v>324076</v>
      </c>
      <c r="K14" s="27">
        <v>2493616</v>
      </c>
      <c r="L14" s="27">
        <v>151051</v>
      </c>
      <c r="M14" s="27">
        <v>59743</v>
      </c>
      <c r="N14" s="27">
        <v>2704410</v>
      </c>
      <c r="O14" s="27">
        <v>66498</v>
      </c>
      <c r="P14" s="27">
        <v>-2241526</v>
      </c>
      <c r="Q14" s="27">
        <v>139806</v>
      </c>
      <c r="R14" s="27">
        <v>-2035222</v>
      </c>
      <c r="S14" s="27">
        <v>567305</v>
      </c>
      <c r="T14" s="27">
        <v>152213</v>
      </c>
      <c r="U14" s="27">
        <v>56797</v>
      </c>
      <c r="V14" s="27">
        <v>776315</v>
      </c>
      <c r="W14" s="27">
        <v>1769579</v>
      </c>
      <c r="X14" s="27">
        <v>8665117</v>
      </c>
      <c r="Y14" s="27">
        <v>-6895538</v>
      </c>
      <c r="Z14" s="7">
        <v>-79.58</v>
      </c>
      <c r="AA14" s="25">
        <v>8665117</v>
      </c>
    </row>
    <row r="15" spans="1:27" ht="12.75">
      <c r="A15" s="2" t="s">
        <v>41</v>
      </c>
      <c r="B15" s="8"/>
      <c r="C15" s="19">
        <f aca="true" t="shared" si="2" ref="C15:Y15">SUM(C16:C18)</f>
        <v>218303269</v>
      </c>
      <c r="D15" s="19">
        <f>SUM(D16:D18)</f>
        <v>40682862</v>
      </c>
      <c r="E15" s="20">
        <f t="shared" si="2"/>
        <v>399665696</v>
      </c>
      <c r="F15" s="21">
        <f t="shared" si="2"/>
        <v>387305773</v>
      </c>
      <c r="G15" s="21">
        <f t="shared" si="2"/>
        <v>26057800</v>
      </c>
      <c r="H15" s="21">
        <f t="shared" si="2"/>
        <v>6652702</v>
      </c>
      <c r="I15" s="21">
        <f t="shared" si="2"/>
        <v>8845509</v>
      </c>
      <c r="J15" s="21">
        <f t="shared" si="2"/>
        <v>41556011</v>
      </c>
      <c r="K15" s="21">
        <f t="shared" si="2"/>
        <v>10976940</v>
      </c>
      <c r="L15" s="21">
        <f t="shared" si="2"/>
        <v>9044898</v>
      </c>
      <c r="M15" s="21">
        <f t="shared" si="2"/>
        <v>10445632</v>
      </c>
      <c r="N15" s="21">
        <f t="shared" si="2"/>
        <v>30467470</v>
      </c>
      <c r="O15" s="21">
        <f t="shared" si="2"/>
        <v>69198183</v>
      </c>
      <c r="P15" s="21">
        <f t="shared" si="2"/>
        <v>6428196</v>
      </c>
      <c r="Q15" s="21">
        <f t="shared" si="2"/>
        <v>33186731</v>
      </c>
      <c r="R15" s="21">
        <f t="shared" si="2"/>
        <v>108813110</v>
      </c>
      <c r="S15" s="21">
        <f t="shared" si="2"/>
        <v>2843505</v>
      </c>
      <c r="T15" s="21">
        <f t="shared" si="2"/>
        <v>63900039</v>
      </c>
      <c r="U15" s="21">
        <f t="shared" si="2"/>
        <v>-4490134</v>
      </c>
      <c r="V15" s="21">
        <f t="shared" si="2"/>
        <v>62253410</v>
      </c>
      <c r="W15" s="21">
        <f t="shared" si="2"/>
        <v>243090001</v>
      </c>
      <c r="X15" s="21">
        <f t="shared" si="2"/>
        <v>386931296</v>
      </c>
      <c r="Y15" s="21">
        <f t="shared" si="2"/>
        <v>-143841295</v>
      </c>
      <c r="Z15" s="4">
        <f>+IF(X15&lt;&gt;0,+(Y15/X15)*100,0)</f>
        <v>-37.17489292982907</v>
      </c>
      <c r="AA15" s="19">
        <f>SUM(AA16:AA18)</f>
        <v>387305773</v>
      </c>
    </row>
    <row r="16" spans="1:27" ht="12.75">
      <c r="A16" s="5" t="s">
        <v>42</v>
      </c>
      <c r="B16" s="3"/>
      <c r="C16" s="22">
        <v>103091351</v>
      </c>
      <c r="D16" s="22">
        <v>15871978</v>
      </c>
      <c r="E16" s="23">
        <v>143132862</v>
      </c>
      <c r="F16" s="24">
        <v>141388437</v>
      </c>
      <c r="G16" s="24">
        <v>13772587</v>
      </c>
      <c r="H16" s="24">
        <v>-18788</v>
      </c>
      <c r="I16" s="24">
        <v>3397865</v>
      </c>
      <c r="J16" s="24">
        <v>17151664</v>
      </c>
      <c r="K16" s="24">
        <v>2714737</v>
      </c>
      <c r="L16" s="24">
        <v>-1174568</v>
      </c>
      <c r="M16" s="24">
        <v>6682937</v>
      </c>
      <c r="N16" s="24">
        <v>8223106</v>
      </c>
      <c r="O16" s="24">
        <v>7424097</v>
      </c>
      <c r="P16" s="24">
        <v>3753507</v>
      </c>
      <c r="Q16" s="24">
        <v>23913030</v>
      </c>
      <c r="R16" s="24">
        <v>35090634</v>
      </c>
      <c r="S16" s="24">
        <v>249385</v>
      </c>
      <c r="T16" s="24">
        <v>2932306</v>
      </c>
      <c r="U16" s="24">
        <v>-5277025</v>
      </c>
      <c r="V16" s="24">
        <v>-2095334</v>
      </c>
      <c r="W16" s="24">
        <v>58370070</v>
      </c>
      <c r="X16" s="24">
        <v>142459860</v>
      </c>
      <c r="Y16" s="24">
        <v>-84089790</v>
      </c>
      <c r="Z16" s="6">
        <v>-59.03</v>
      </c>
      <c r="AA16" s="22">
        <v>141388437</v>
      </c>
    </row>
    <row r="17" spans="1:27" ht="12.75">
      <c r="A17" s="5" t="s">
        <v>43</v>
      </c>
      <c r="B17" s="3"/>
      <c r="C17" s="22">
        <v>111993639</v>
      </c>
      <c r="D17" s="22">
        <v>24495026</v>
      </c>
      <c r="E17" s="23">
        <v>243057593</v>
      </c>
      <c r="F17" s="24">
        <v>232420966</v>
      </c>
      <c r="G17" s="24">
        <v>12154774</v>
      </c>
      <c r="H17" s="24">
        <v>6632178</v>
      </c>
      <c r="I17" s="24">
        <v>5504403</v>
      </c>
      <c r="J17" s="24">
        <v>24291355</v>
      </c>
      <c r="K17" s="24">
        <v>8248567</v>
      </c>
      <c r="L17" s="24">
        <v>10216274</v>
      </c>
      <c r="M17" s="24">
        <v>3653636</v>
      </c>
      <c r="N17" s="24">
        <v>22118477</v>
      </c>
      <c r="O17" s="24">
        <v>61009258</v>
      </c>
      <c r="P17" s="24">
        <v>2667433</v>
      </c>
      <c r="Q17" s="24">
        <v>9193281</v>
      </c>
      <c r="R17" s="24">
        <v>72869972</v>
      </c>
      <c r="S17" s="24">
        <v>2588306</v>
      </c>
      <c r="T17" s="24">
        <v>60963764</v>
      </c>
      <c r="U17" s="24">
        <v>771717</v>
      </c>
      <c r="V17" s="24">
        <v>64323787</v>
      </c>
      <c r="W17" s="24">
        <v>183603591</v>
      </c>
      <c r="X17" s="24">
        <v>230975066</v>
      </c>
      <c r="Y17" s="24">
        <v>-47371475</v>
      </c>
      <c r="Z17" s="6">
        <v>-20.51</v>
      </c>
      <c r="AA17" s="22">
        <v>232420966</v>
      </c>
    </row>
    <row r="18" spans="1:27" ht="12.75">
      <c r="A18" s="5" t="s">
        <v>44</v>
      </c>
      <c r="B18" s="3"/>
      <c r="C18" s="22">
        <v>3218279</v>
      </c>
      <c r="D18" s="22">
        <v>315858</v>
      </c>
      <c r="E18" s="23">
        <v>13475241</v>
      </c>
      <c r="F18" s="24">
        <v>13496370</v>
      </c>
      <c r="G18" s="24">
        <v>130439</v>
      </c>
      <c r="H18" s="24">
        <v>39312</v>
      </c>
      <c r="I18" s="24">
        <v>-56759</v>
      </c>
      <c r="J18" s="24">
        <v>112992</v>
      </c>
      <c r="K18" s="24">
        <v>13636</v>
      </c>
      <c r="L18" s="24">
        <v>3192</v>
      </c>
      <c r="M18" s="24">
        <v>109059</v>
      </c>
      <c r="N18" s="24">
        <v>125887</v>
      </c>
      <c r="O18" s="24">
        <v>764828</v>
      </c>
      <c r="P18" s="24">
        <v>7256</v>
      </c>
      <c r="Q18" s="24">
        <v>80420</v>
      </c>
      <c r="R18" s="24">
        <v>852504</v>
      </c>
      <c r="S18" s="24">
        <v>5814</v>
      </c>
      <c r="T18" s="24">
        <v>3969</v>
      </c>
      <c r="U18" s="24">
        <v>15174</v>
      </c>
      <c r="V18" s="24">
        <v>24957</v>
      </c>
      <c r="W18" s="24">
        <v>1116340</v>
      </c>
      <c r="X18" s="24">
        <v>13496370</v>
      </c>
      <c r="Y18" s="24">
        <v>-12380030</v>
      </c>
      <c r="Z18" s="6">
        <v>-91.73</v>
      </c>
      <c r="AA18" s="22">
        <v>13496370</v>
      </c>
    </row>
    <row r="19" spans="1:27" ht="12.75">
      <c r="A19" s="2" t="s">
        <v>45</v>
      </c>
      <c r="B19" s="8"/>
      <c r="C19" s="19">
        <f aca="true" t="shared" si="3" ref="C19:Y19">SUM(C20:C23)</f>
        <v>2949329255</v>
      </c>
      <c r="D19" s="19">
        <f>SUM(D20:D23)</f>
        <v>363295659</v>
      </c>
      <c r="E19" s="20">
        <f t="shared" si="3"/>
        <v>4456636386</v>
      </c>
      <c r="F19" s="21">
        <f t="shared" si="3"/>
        <v>4216368923</v>
      </c>
      <c r="G19" s="21">
        <f t="shared" si="3"/>
        <v>329890990</v>
      </c>
      <c r="H19" s="21">
        <f t="shared" si="3"/>
        <v>238917615</v>
      </c>
      <c r="I19" s="21">
        <f t="shared" si="3"/>
        <v>230276270</v>
      </c>
      <c r="J19" s="21">
        <f t="shared" si="3"/>
        <v>799084875</v>
      </c>
      <c r="K19" s="21">
        <f t="shared" si="3"/>
        <v>251909150</v>
      </c>
      <c r="L19" s="21">
        <f t="shared" si="3"/>
        <v>321676669</v>
      </c>
      <c r="M19" s="21">
        <f t="shared" si="3"/>
        <v>365957199</v>
      </c>
      <c r="N19" s="21">
        <f t="shared" si="3"/>
        <v>939543018</v>
      </c>
      <c r="O19" s="21">
        <f t="shared" si="3"/>
        <v>388373827</v>
      </c>
      <c r="P19" s="21">
        <f t="shared" si="3"/>
        <v>236379667</v>
      </c>
      <c r="Q19" s="21">
        <f t="shared" si="3"/>
        <v>346025918</v>
      </c>
      <c r="R19" s="21">
        <f t="shared" si="3"/>
        <v>970779412</v>
      </c>
      <c r="S19" s="21">
        <f t="shared" si="3"/>
        <v>296402199</v>
      </c>
      <c r="T19" s="21">
        <f t="shared" si="3"/>
        <v>306216256</v>
      </c>
      <c r="U19" s="21">
        <f t="shared" si="3"/>
        <v>196150881</v>
      </c>
      <c r="V19" s="21">
        <f t="shared" si="3"/>
        <v>798769336</v>
      </c>
      <c r="W19" s="21">
        <f t="shared" si="3"/>
        <v>3508176641</v>
      </c>
      <c r="X19" s="21">
        <f t="shared" si="3"/>
        <v>4231376158</v>
      </c>
      <c r="Y19" s="21">
        <f t="shared" si="3"/>
        <v>-723199517</v>
      </c>
      <c r="Z19" s="4">
        <f>+IF(X19&lt;&gt;0,+(Y19/X19)*100,0)</f>
        <v>-17.091354916123247</v>
      </c>
      <c r="AA19" s="19">
        <f>SUM(AA20:AA23)</f>
        <v>4216368923</v>
      </c>
    </row>
    <row r="20" spans="1:27" ht="12.75">
      <c r="A20" s="5" t="s">
        <v>46</v>
      </c>
      <c r="B20" s="3"/>
      <c r="C20" s="22">
        <v>1494674368</v>
      </c>
      <c r="D20" s="22">
        <v>178132945</v>
      </c>
      <c r="E20" s="23">
        <v>2355205932</v>
      </c>
      <c r="F20" s="24">
        <v>2241814495</v>
      </c>
      <c r="G20" s="24">
        <v>194080532</v>
      </c>
      <c r="H20" s="24">
        <v>151478711</v>
      </c>
      <c r="I20" s="24">
        <v>138156953</v>
      </c>
      <c r="J20" s="24">
        <v>483716196</v>
      </c>
      <c r="K20" s="24">
        <v>117601378</v>
      </c>
      <c r="L20" s="24">
        <v>167301085</v>
      </c>
      <c r="M20" s="24">
        <v>155308036</v>
      </c>
      <c r="N20" s="24">
        <v>440210499</v>
      </c>
      <c r="O20" s="24">
        <v>205520683</v>
      </c>
      <c r="P20" s="24">
        <v>147900004</v>
      </c>
      <c r="Q20" s="24">
        <v>154142175</v>
      </c>
      <c r="R20" s="24">
        <v>507562862</v>
      </c>
      <c r="S20" s="24">
        <v>173889418</v>
      </c>
      <c r="T20" s="24">
        <v>135982874</v>
      </c>
      <c r="U20" s="24">
        <v>115322050</v>
      </c>
      <c r="V20" s="24">
        <v>425194342</v>
      </c>
      <c r="W20" s="24">
        <v>1856683899</v>
      </c>
      <c r="X20" s="24">
        <v>2247062073</v>
      </c>
      <c r="Y20" s="24">
        <v>-390378174</v>
      </c>
      <c r="Z20" s="6">
        <v>-17.37</v>
      </c>
      <c r="AA20" s="22">
        <v>2241814495</v>
      </c>
    </row>
    <row r="21" spans="1:27" ht="12.75">
      <c r="A21" s="5" t="s">
        <v>47</v>
      </c>
      <c r="B21" s="3"/>
      <c r="C21" s="22">
        <v>864604691</v>
      </c>
      <c r="D21" s="22">
        <v>106064761</v>
      </c>
      <c r="E21" s="23">
        <v>1297619921</v>
      </c>
      <c r="F21" s="24">
        <v>1210269206</v>
      </c>
      <c r="G21" s="24">
        <v>75435498</v>
      </c>
      <c r="H21" s="24">
        <v>50272790</v>
      </c>
      <c r="I21" s="24">
        <v>55621840</v>
      </c>
      <c r="J21" s="24">
        <v>181330128</v>
      </c>
      <c r="K21" s="24">
        <v>75626129</v>
      </c>
      <c r="L21" s="24">
        <v>104511094</v>
      </c>
      <c r="M21" s="24">
        <v>114198709</v>
      </c>
      <c r="N21" s="24">
        <v>294335932</v>
      </c>
      <c r="O21" s="24">
        <v>103730848</v>
      </c>
      <c r="P21" s="24">
        <v>54364718</v>
      </c>
      <c r="Q21" s="24">
        <v>119226608</v>
      </c>
      <c r="R21" s="24">
        <v>277322174</v>
      </c>
      <c r="S21" s="24">
        <v>72881129</v>
      </c>
      <c r="T21" s="24">
        <v>95653827</v>
      </c>
      <c r="U21" s="24">
        <v>38012901</v>
      </c>
      <c r="V21" s="24">
        <v>206547857</v>
      </c>
      <c r="W21" s="24">
        <v>959536091</v>
      </c>
      <c r="X21" s="24">
        <v>1220197058</v>
      </c>
      <c r="Y21" s="24">
        <v>-260660967</v>
      </c>
      <c r="Z21" s="6">
        <v>-21.36</v>
      </c>
      <c r="AA21" s="22">
        <v>1210269206</v>
      </c>
    </row>
    <row r="22" spans="1:27" ht="12.75">
      <c r="A22" s="5" t="s">
        <v>48</v>
      </c>
      <c r="B22" s="3"/>
      <c r="C22" s="25">
        <v>389878959</v>
      </c>
      <c r="D22" s="25">
        <v>42988401</v>
      </c>
      <c r="E22" s="26">
        <v>497471341</v>
      </c>
      <c r="F22" s="27">
        <v>438486070</v>
      </c>
      <c r="G22" s="27">
        <v>32570687</v>
      </c>
      <c r="H22" s="27">
        <v>22115006</v>
      </c>
      <c r="I22" s="27">
        <v>21027598</v>
      </c>
      <c r="J22" s="27">
        <v>75713291</v>
      </c>
      <c r="K22" s="27">
        <v>43840096</v>
      </c>
      <c r="L22" s="27">
        <v>32791573</v>
      </c>
      <c r="M22" s="27">
        <v>61574579</v>
      </c>
      <c r="N22" s="27">
        <v>138206248</v>
      </c>
      <c r="O22" s="27">
        <v>44937797</v>
      </c>
      <c r="P22" s="27">
        <v>20928120</v>
      </c>
      <c r="Q22" s="27">
        <v>48350712</v>
      </c>
      <c r="R22" s="27">
        <v>114216629</v>
      </c>
      <c r="S22" s="27">
        <v>31494145</v>
      </c>
      <c r="T22" s="27">
        <v>45641923</v>
      </c>
      <c r="U22" s="27">
        <v>19285381</v>
      </c>
      <c r="V22" s="27">
        <v>96421449</v>
      </c>
      <c r="W22" s="27">
        <v>424557617</v>
      </c>
      <c r="X22" s="27">
        <v>437649295</v>
      </c>
      <c r="Y22" s="27">
        <v>-13091678</v>
      </c>
      <c r="Z22" s="7">
        <v>-2.99</v>
      </c>
      <c r="AA22" s="25">
        <v>438486070</v>
      </c>
    </row>
    <row r="23" spans="1:27" ht="12.75">
      <c r="A23" s="5" t="s">
        <v>49</v>
      </c>
      <c r="B23" s="3"/>
      <c r="C23" s="22">
        <v>200171237</v>
      </c>
      <c r="D23" s="22">
        <v>36109552</v>
      </c>
      <c r="E23" s="23">
        <v>306339192</v>
      </c>
      <c r="F23" s="24">
        <v>325799152</v>
      </c>
      <c r="G23" s="24">
        <v>27804273</v>
      </c>
      <c r="H23" s="24">
        <v>15051108</v>
      </c>
      <c r="I23" s="24">
        <v>15469879</v>
      </c>
      <c r="J23" s="24">
        <v>58325260</v>
      </c>
      <c r="K23" s="24">
        <v>14841547</v>
      </c>
      <c r="L23" s="24">
        <v>17072917</v>
      </c>
      <c r="M23" s="24">
        <v>34875875</v>
      </c>
      <c r="N23" s="24">
        <v>66790339</v>
      </c>
      <c r="O23" s="24">
        <v>34184499</v>
      </c>
      <c r="P23" s="24">
        <v>13186825</v>
      </c>
      <c r="Q23" s="24">
        <v>24306423</v>
      </c>
      <c r="R23" s="24">
        <v>71677747</v>
      </c>
      <c r="S23" s="24">
        <v>18137507</v>
      </c>
      <c r="T23" s="24">
        <v>28937632</v>
      </c>
      <c r="U23" s="24">
        <v>23530549</v>
      </c>
      <c r="V23" s="24">
        <v>70605688</v>
      </c>
      <c r="W23" s="24">
        <v>267399034</v>
      </c>
      <c r="X23" s="24">
        <v>326467732</v>
      </c>
      <c r="Y23" s="24">
        <v>-59068698</v>
      </c>
      <c r="Z23" s="6">
        <v>-18.09</v>
      </c>
      <c r="AA23" s="22">
        <v>325799152</v>
      </c>
    </row>
    <row r="24" spans="1:27" ht="12.75">
      <c r="A24" s="2" t="s">
        <v>50</v>
      </c>
      <c r="B24" s="8" t="s">
        <v>51</v>
      </c>
      <c r="C24" s="19">
        <v>10236883</v>
      </c>
      <c r="D24" s="19">
        <v>26936</v>
      </c>
      <c r="E24" s="20">
        <v>9606820</v>
      </c>
      <c r="F24" s="21">
        <v>8620745</v>
      </c>
      <c r="G24" s="21">
        <v>1160515</v>
      </c>
      <c r="H24" s="21">
        <v>579596</v>
      </c>
      <c r="I24" s="21">
        <v>523212</v>
      </c>
      <c r="J24" s="21">
        <v>2263323</v>
      </c>
      <c r="K24" s="21">
        <v>1209598</v>
      </c>
      <c r="L24" s="21">
        <v>1140158</v>
      </c>
      <c r="M24" s="21">
        <v>659818</v>
      </c>
      <c r="N24" s="21">
        <v>3009574</v>
      </c>
      <c r="O24" s="21">
        <v>1000409</v>
      </c>
      <c r="P24" s="21">
        <v>-54387</v>
      </c>
      <c r="Q24" s="21">
        <v>1810189</v>
      </c>
      <c r="R24" s="21">
        <v>2756211</v>
      </c>
      <c r="S24" s="21">
        <v>-134121</v>
      </c>
      <c r="T24" s="21">
        <v>-268645</v>
      </c>
      <c r="U24" s="21">
        <v>1205635</v>
      </c>
      <c r="V24" s="21">
        <v>802869</v>
      </c>
      <c r="W24" s="21">
        <v>8831977</v>
      </c>
      <c r="X24" s="21">
        <v>8825745</v>
      </c>
      <c r="Y24" s="21">
        <v>6232</v>
      </c>
      <c r="Z24" s="4">
        <v>0.07</v>
      </c>
      <c r="AA24" s="19">
        <v>8620745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6327270279</v>
      </c>
      <c r="D25" s="40">
        <f>+D5+D9+D15+D19+D24</f>
        <v>565898138</v>
      </c>
      <c r="E25" s="41">
        <f t="shared" si="4"/>
        <v>8688239228</v>
      </c>
      <c r="F25" s="42">
        <f t="shared" si="4"/>
        <v>8428733082</v>
      </c>
      <c r="G25" s="42">
        <f t="shared" si="4"/>
        <v>1217405920</v>
      </c>
      <c r="H25" s="42">
        <f t="shared" si="4"/>
        <v>487471390</v>
      </c>
      <c r="I25" s="42">
        <f t="shared" si="4"/>
        <v>304512311</v>
      </c>
      <c r="J25" s="42">
        <f t="shared" si="4"/>
        <v>2009389621</v>
      </c>
      <c r="K25" s="42">
        <f t="shared" si="4"/>
        <v>472993937</v>
      </c>
      <c r="L25" s="42">
        <f t="shared" si="4"/>
        <v>488833534</v>
      </c>
      <c r="M25" s="42">
        <f t="shared" si="4"/>
        <v>896133198</v>
      </c>
      <c r="N25" s="42">
        <f t="shared" si="4"/>
        <v>1857960669</v>
      </c>
      <c r="O25" s="42">
        <f t="shared" si="4"/>
        <v>637109300</v>
      </c>
      <c r="P25" s="42">
        <f t="shared" si="4"/>
        <v>437650183</v>
      </c>
      <c r="Q25" s="42">
        <f t="shared" si="4"/>
        <v>736438360</v>
      </c>
      <c r="R25" s="42">
        <f t="shared" si="4"/>
        <v>1811197843</v>
      </c>
      <c r="S25" s="42">
        <f t="shared" si="4"/>
        <v>463922475</v>
      </c>
      <c r="T25" s="42">
        <f t="shared" si="4"/>
        <v>543958004</v>
      </c>
      <c r="U25" s="42">
        <f t="shared" si="4"/>
        <v>287924423</v>
      </c>
      <c r="V25" s="42">
        <f t="shared" si="4"/>
        <v>1295804902</v>
      </c>
      <c r="W25" s="42">
        <f t="shared" si="4"/>
        <v>6974353035</v>
      </c>
      <c r="X25" s="42">
        <f t="shared" si="4"/>
        <v>8373074928</v>
      </c>
      <c r="Y25" s="42">
        <f t="shared" si="4"/>
        <v>-1398721893</v>
      </c>
      <c r="Z25" s="43">
        <f>+IF(X25&lt;&gt;0,+(Y25/X25)*100,0)</f>
        <v>-16.70499673092141</v>
      </c>
      <c r="AA25" s="40">
        <f>+AA5+AA9+AA15+AA19+AA24</f>
        <v>8428733082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2382880541</v>
      </c>
      <c r="D28" s="19">
        <f>SUM(D29:D31)</f>
        <v>209777590</v>
      </c>
      <c r="E28" s="20">
        <f t="shared" si="5"/>
        <v>2817734777</v>
      </c>
      <c r="F28" s="21">
        <f t="shared" si="5"/>
        <v>2719984949</v>
      </c>
      <c r="G28" s="21">
        <f t="shared" si="5"/>
        <v>127245182</v>
      </c>
      <c r="H28" s="21">
        <f t="shared" si="5"/>
        <v>127596513</v>
      </c>
      <c r="I28" s="21">
        <f t="shared" si="5"/>
        <v>172002431</v>
      </c>
      <c r="J28" s="21">
        <f t="shared" si="5"/>
        <v>426844126</v>
      </c>
      <c r="K28" s="21">
        <f t="shared" si="5"/>
        <v>216067657</v>
      </c>
      <c r="L28" s="21">
        <f t="shared" si="5"/>
        <v>220715526</v>
      </c>
      <c r="M28" s="21">
        <f t="shared" si="5"/>
        <v>176802645</v>
      </c>
      <c r="N28" s="21">
        <f t="shared" si="5"/>
        <v>613585828</v>
      </c>
      <c r="O28" s="21">
        <f t="shared" si="5"/>
        <v>250881837</v>
      </c>
      <c r="P28" s="21">
        <f t="shared" si="5"/>
        <v>223555771</v>
      </c>
      <c r="Q28" s="21">
        <f t="shared" si="5"/>
        <v>170937848</v>
      </c>
      <c r="R28" s="21">
        <f t="shared" si="5"/>
        <v>645375456</v>
      </c>
      <c r="S28" s="21">
        <f t="shared" si="5"/>
        <v>169715906</v>
      </c>
      <c r="T28" s="21">
        <f t="shared" si="5"/>
        <v>210638480</v>
      </c>
      <c r="U28" s="21">
        <f t="shared" si="5"/>
        <v>115674143</v>
      </c>
      <c r="V28" s="21">
        <f t="shared" si="5"/>
        <v>496028529</v>
      </c>
      <c r="W28" s="21">
        <f t="shared" si="5"/>
        <v>2181833939</v>
      </c>
      <c r="X28" s="21">
        <f t="shared" si="5"/>
        <v>2722525319</v>
      </c>
      <c r="Y28" s="21">
        <f t="shared" si="5"/>
        <v>-540691380</v>
      </c>
      <c r="Z28" s="4">
        <f>+IF(X28&lt;&gt;0,+(Y28/X28)*100,0)</f>
        <v>-19.859921089681517</v>
      </c>
      <c r="AA28" s="19">
        <f>SUM(AA29:AA31)</f>
        <v>2719984949</v>
      </c>
    </row>
    <row r="29" spans="1:27" ht="12.75">
      <c r="A29" s="5" t="s">
        <v>32</v>
      </c>
      <c r="B29" s="3"/>
      <c r="C29" s="22">
        <v>727706681</v>
      </c>
      <c r="D29" s="22">
        <v>25525006</v>
      </c>
      <c r="E29" s="23">
        <v>879214021</v>
      </c>
      <c r="F29" s="24">
        <v>845947115</v>
      </c>
      <c r="G29" s="24">
        <v>38373835</v>
      </c>
      <c r="H29" s="24">
        <v>32428041</v>
      </c>
      <c r="I29" s="24">
        <v>72567076</v>
      </c>
      <c r="J29" s="24">
        <v>143368952</v>
      </c>
      <c r="K29" s="24">
        <v>54082476</v>
      </c>
      <c r="L29" s="24">
        <v>57212258</v>
      </c>
      <c r="M29" s="24">
        <v>37640615</v>
      </c>
      <c r="N29" s="24">
        <v>148935349</v>
      </c>
      <c r="O29" s="24">
        <v>102564328</v>
      </c>
      <c r="P29" s="24">
        <v>25779734</v>
      </c>
      <c r="Q29" s="24">
        <v>46811399</v>
      </c>
      <c r="R29" s="24">
        <v>175155461</v>
      </c>
      <c r="S29" s="24">
        <v>45007452</v>
      </c>
      <c r="T29" s="24">
        <v>74404411</v>
      </c>
      <c r="U29" s="24">
        <v>39099131</v>
      </c>
      <c r="V29" s="24">
        <v>158510994</v>
      </c>
      <c r="W29" s="24">
        <v>625970756</v>
      </c>
      <c r="X29" s="24">
        <v>845947115</v>
      </c>
      <c r="Y29" s="24">
        <v>-219976359</v>
      </c>
      <c r="Z29" s="6">
        <v>-26</v>
      </c>
      <c r="AA29" s="22">
        <v>845947115</v>
      </c>
    </row>
    <row r="30" spans="1:27" ht="12.75">
      <c r="A30" s="5" t="s">
        <v>33</v>
      </c>
      <c r="B30" s="3"/>
      <c r="C30" s="25">
        <v>1631679792</v>
      </c>
      <c r="D30" s="25">
        <v>181160286</v>
      </c>
      <c r="E30" s="26">
        <v>1902415271</v>
      </c>
      <c r="F30" s="27">
        <v>1824313019</v>
      </c>
      <c r="G30" s="27">
        <v>86455503</v>
      </c>
      <c r="H30" s="27">
        <v>93009982</v>
      </c>
      <c r="I30" s="27">
        <v>96976192</v>
      </c>
      <c r="J30" s="27">
        <v>276441677</v>
      </c>
      <c r="K30" s="27">
        <v>159056264</v>
      </c>
      <c r="L30" s="27">
        <v>160730195</v>
      </c>
      <c r="M30" s="27">
        <v>136889219</v>
      </c>
      <c r="N30" s="27">
        <v>456675678</v>
      </c>
      <c r="O30" s="27">
        <v>145727851</v>
      </c>
      <c r="P30" s="27">
        <v>195329519</v>
      </c>
      <c r="Q30" s="27">
        <v>121502519</v>
      </c>
      <c r="R30" s="27">
        <v>462559889</v>
      </c>
      <c r="S30" s="27">
        <v>121625233</v>
      </c>
      <c r="T30" s="27">
        <v>133893781</v>
      </c>
      <c r="U30" s="27">
        <v>74353205</v>
      </c>
      <c r="V30" s="27">
        <v>329872219</v>
      </c>
      <c r="W30" s="27">
        <v>1525549463</v>
      </c>
      <c r="X30" s="27">
        <v>1826853389</v>
      </c>
      <c r="Y30" s="27">
        <v>-301303926</v>
      </c>
      <c r="Z30" s="7">
        <v>-16.49</v>
      </c>
      <c r="AA30" s="25">
        <v>1824313019</v>
      </c>
    </row>
    <row r="31" spans="1:27" ht="12.75">
      <c r="A31" s="5" t="s">
        <v>34</v>
      </c>
      <c r="B31" s="3"/>
      <c r="C31" s="22">
        <v>23494068</v>
      </c>
      <c r="D31" s="22">
        <v>3092298</v>
      </c>
      <c r="E31" s="23">
        <v>36105485</v>
      </c>
      <c r="F31" s="24">
        <v>49724815</v>
      </c>
      <c r="G31" s="24">
        <v>2415844</v>
      </c>
      <c r="H31" s="24">
        <v>2158490</v>
      </c>
      <c r="I31" s="24">
        <v>2459163</v>
      </c>
      <c r="J31" s="24">
        <v>7033497</v>
      </c>
      <c r="K31" s="24">
        <v>2928917</v>
      </c>
      <c r="L31" s="24">
        <v>2773073</v>
      </c>
      <c r="M31" s="24">
        <v>2272811</v>
      </c>
      <c r="N31" s="24">
        <v>7974801</v>
      </c>
      <c r="O31" s="24">
        <v>2589658</v>
      </c>
      <c r="P31" s="24">
        <v>2446518</v>
      </c>
      <c r="Q31" s="24">
        <v>2623930</v>
      </c>
      <c r="R31" s="24">
        <v>7660106</v>
      </c>
      <c r="S31" s="24">
        <v>3083221</v>
      </c>
      <c r="T31" s="24">
        <v>2340288</v>
      </c>
      <c r="U31" s="24">
        <v>2221807</v>
      </c>
      <c r="V31" s="24">
        <v>7645316</v>
      </c>
      <c r="W31" s="24">
        <v>30313720</v>
      </c>
      <c r="X31" s="24">
        <v>49724815</v>
      </c>
      <c r="Y31" s="24">
        <v>-19411095</v>
      </c>
      <c r="Z31" s="6">
        <v>-39.04</v>
      </c>
      <c r="AA31" s="22">
        <v>49724815</v>
      </c>
    </row>
    <row r="32" spans="1:27" ht="12.75">
      <c r="A32" s="2" t="s">
        <v>35</v>
      </c>
      <c r="B32" s="3"/>
      <c r="C32" s="19">
        <f aca="true" t="shared" si="6" ref="C32:Y32">SUM(C33:C37)</f>
        <v>480721096</v>
      </c>
      <c r="D32" s="19">
        <f>SUM(D33:D37)</f>
        <v>38971829</v>
      </c>
      <c r="E32" s="20">
        <f t="shared" si="6"/>
        <v>655603705</v>
      </c>
      <c r="F32" s="21">
        <f t="shared" si="6"/>
        <v>619327243</v>
      </c>
      <c r="G32" s="21">
        <f t="shared" si="6"/>
        <v>35012393</v>
      </c>
      <c r="H32" s="21">
        <f t="shared" si="6"/>
        <v>37883716</v>
      </c>
      <c r="I32" s="21">
        <f t="shared" si="6"/>
        <v>39305853</v>
      </c>
      <c r="J32" s="21">
        <f t="shared" si="6"/>
        <v>112201962</v>
      </c>
      <c r="K32" s="21">
        <f t="shared" si="6"/>
        <v>47375185</v>
      </c>
      <c r="L32" s="21">
        <f t="shared" si="6"/>
        <v>46447224</v>
      </c>
      <c r="M32" s="21">
        <f t="shared" si="6"/>
        <v>45757545</v>
      </c>
      <c r="N32" s="21">
        <f t="shared" si="6"/>
        <v>139579954</v>
      </c>
      <c r="O32" s="21">
        <f t="shared" si="6"/>
        <v>72185713</v>
      </c>
      <c r="P32" s="21">
        <f t="shared" si="6"/>
        <v>43585751</v>
      </c>
      <c r="Q32" s="21">
        <f t="shared" si="6"/>
        <v>49693424</v>
      </c>
      <c r="R32" s="21">
        <f t="shared" si="6"/>
        <v>165464888</v>
      </c>
      <c r="S32" s="21">
        <f t="shared" si="6"/>
        <v>46061908</v>
      </c>
      <c r="T32" s="21">
        <f t="shared" si="6"/>
        <v>85835144</v>
      </c>
      <c r="U32" s="21">
        <f t="shared" si="6"/>
        <v>35503429</v>
      </c>
      <c r="V32" s="21">
        <f t="shared" si="6"/>
        <v>167400481</v>
      </c>
      <c r="W32" s="21">
        <f t="shared" si="6"/>
        <v>584647285</v>
      </c>
      <c r="X32" s="21">
        <f t="shared" si="6"/>
        <v>619327243</v>
      </c>
      <c r="Y32" s="21">
        <f t="shared" si="6"/>
        <v>-34679958</v>
      </c>
      <c r="Z32" s="4">
        <f>+IF(X32&lt;&gt;0,+(Y32/X32)*100,0)</f>
        <v>-5.599617712925314</v>
      </c>
      <c r="AA32" s="19">
        <f>SUM(AA33:AA37)</f>
        <v>619327243</v>
      </c>
    </row>
    <row r="33" spans="1:27" ht="12.75">
      <c r="A33" s="5" t="s">
        <v>36</v>
      </c>
      <c r="B33" s="3"/>
      <c r="C33" s="22">
        <v>158200462</v>
      </c>
      <c r="D33" s="22">
        <v>7982677</v>
      </c>
      <c r="E33" s="23">
        <v>210073590</v>
      </c>
      <c r="F33" s="24">
        <v>204730365</v>
      </c>
      <c r="G33" s="24">
        <v>12678357</v>
      </c>
      <c r="H33" s="24">
        <v>12788637</v>
      </c>
      <c r="I33" s="24">
        <v>12827686</v>
      </c>
      <c r="J33" s="24">
        <v>38294680</v>
      </c>
      <c r="K33" s="24">
        <v>14756265</v>
      </c>
      <c r="L33" s="24">
        <v>14762254</v>
      </c>
      <c r="M33" s="24">
        <v>14438022</v>
      </c>
      <c r="N33" s="24">
        <v>43956541</v>
      </c>
      <c r="O33" s="24">
        <v>40076722</v>
      </c>
      <c r="P33" s="24">
        <v>19045416</v>
      </c>
      <c r="Q33" s="24">
        <v>18646965</v>
      </c>
      <c r="R33" s="24">
        <v>77769103</v>
      </c>
      <c r="S33" s="24">
        <v>15634209</v>
      </c>
      <c r="T33" s="24">
        <v>56594410</v>
      </c>
      <c r="U33" s="24">
        <v>11866142</v>
      </c>
      <c r="V33" s="24">
        <v>84094761</v>
      </c>
      <c r="W33" s="24">
        <v>244115085</v>
      </c>
      <c r="X33" s="24">
        <v>204730365</v>
      </c>
      <c r="Y33" s="24">
        <v>39384720</v>
      </c>
      <c r="Z33" s="6">
        <v>19.24</v>
      </c>
      <c r="AA33" s="22">
        <v>204730365</v>
      </c>
    </row>
    <row r="34" spans="1:27" ht="12.75">
      <c r="A34" s="5" t="s">
        <v>37</v>
      </c>
      <c r="B34" s="3"/>
      <c r="C34" s="22">
        <v>125771830</v>
      </c>
      <c r="D34" s="22">
        <v>7228299</v>
      </c>
      <c r="E34" s="23">
        <v>177552671</v>
      </c>
      <c r="F34" s="24">
        <v>171259072</v>
      </c>
      <c r="G34" s="24">
        <v>7636574</v>
      </c>
      <c r="H34" s="24">
        <v>10302821</v>
      </c>
      <c r="I34" s="24">
        <v>8440999</v>
      </c>
      <c r="J34" s="24">
        <v>26380394</v>
      </c>
      <c r="K34" s="24">
        <v>12708798</v>
      </c>
      <c r="L34" s="24">
        <v>13222070</v>
      </c>
      <c r="M34" s="24">
        <v>12711438</v>
      </c>
      <c r="N34" s="24">
        <v>38642306</v>
      </c>
      <c r="O34" s="24">
        <v>12615469</v>
      </c>
      <c r="P34" s="24">
        <v>9167681</v>
      </c>
      <c r="Q34" s="24">
        <v>11912637</v>
      </c>
      <c r="R34" s="24">
        <v>33695787</v>
      </c>
      <c r="S34" s="24">
        <v>11216831</v>
      </c>
      <c r="T34" s="24">
        <v>11091774</v>
      </c>
      <c r="U34" s="24">
        <v>8489281</v>
      </c>
      <c r="V34" s="24">
        <v>30797886</v>
      </c>
      <c r="W34" s="24">
        <v>129516373</v>
      </c>
      <c r="X34" s="24">
        <v>171259072</v>
      </c>
      <c r="Y34" s="24">
        <v>-41742699</v>
      </c>
      <c r="Z34" s="6">
        <v>-24.37</v>
      </c>
      <c r="AA34" s="22">
        <v>171259072</v>
      </c>
    </row>
    <row r="35" spans="1:27" ht="12.75">
      <c r="A35" s="5" t="s">
        <v>38</v>
      </c>
      <c r="B35" s="3"/>
      <c r="C35" s="22">
        <v>122135748</v>
      </c>
      <c r="D35" s="22">
        <v>17623554</v>
      </c>
      <c r="E35" s="23">
        <v>169456947</v>
      </c>
      <c r="F35" s="24">
        <v>152517626</v>
      </c>
      <c r="G35" s="24">
        <v>8713138</v>
      </c>
      <c r="H35" s="24">
        <v>8333594</v>
      </c>
      <c r="I35" s="24">
        <v>10777142</v>
      </c>
      <c r="J35" s="24">
        <v>27823874</v>
      </c>
      <c r="K35" s="24">
        <v>12685079</v>
      </c>
      <c r="L35" s="24">
        <v>11177310</v>
      </c>
      <c r="M35" s="24">
        <v>11924590</v>
      </c>
      <c r="N35" s="24">
        <v>35786979</v>
      </c>
      <c r="O35" s="24">
        <v>11969865</v>
      </c>
      <c r="P35" s="24">
        <v>11826697</v>
      </c>
      <c r="Q35" s="24">
        <v>11693362</v>
      </c>
      <c r="R35" s="24">
        <v>35489924</v>
      </c>
      <c r="S35" s="24">
        <v>11347528</v>
      </c>
      <c r="T35" s="24">
        <v>10013035</v>
      </c>
      <c r="U35" s="24">
        <v>7106782</v>
      </c>
      <c r="V35" s="24">
        <v>28467345</v>
      </c>
      <c r="W35" s="24">
        <v>127568122</v>
      </c>
      <c r="X35" s="24">
        <v>152517626</v>
      </c>
      <c r="Y35" s="24">
        <v>-24949504</v>
      </c>
      <c r="Z35" s="6">
        <v>-16.36</v>
      </c>
      <c r="AA35" s="22">
        <v>152517626</v>
      </c>
    </row>
    <row r="36" spans="1:27" ht="12.75">
      <c r="A36" s="5" t="s">
        <v>39</v>
      </c>
      <c r="B36" s="3"/>
      <c r="C36" s="22">
        <v>35731335</v>
      </c>
      <c r="D36" s="22"/>
      <c r="E36" s="23">
        <v>53666884</v>
      </c>
      <c r="F36" s="24">
        <v>47417322</v>
      </c>
      <c r="G36" s="24">
        <v>2798313</v>
      </c>
      <c r="H36" s="24">
        <v>3403634</v>
      </c>
      <c r="I36" s="24">
        <v>3368045</v>
      </c>
      <c r="J36" s="24">
        <v>9569992</v>
      </c>
      <c r="K36" s="24">
        <v>3969065</v>
      </c>
      <c r="L36" s="24">
        <v>4102274</v>
      </c>
      <c r="M36" s="24">
        <v>4055644</v>
      </c>
      <c r="N36" s="24">
        <v>12126983</v>
      </c>
      <c r="O36" s="24">
        <v>3720079</v>
      </c>
      <c r="P36" s="24">
        <v>1117373</v>
      </c>
      <c r="Q36" s="24">
        <v>3983110</v>
      </c>
      <c r="R36" s="24">
        <v>8820562</v>
      </c>
      <c r="S36" s="24">
        <v>3798460</v>
      </c>
      <c r="T36" s="24">
        <v>4139824</v>
      </c>
      <c r="U36" s="24">
        <v>4118413</v>
      </c>
      <c r="V36" s="24">
        <v>12056697</v>
      </c>
      <c r="W36" s="24">
        <v>42574234</v>
      </c>
      <c r="X36" s="24">
        <v>47417322</v>
      </c>
      <c r="Y36" s="24">
        <v>-4843088</v>
      </c>
      <c r="Z36" s="6">
        <v>-10.21</v>
      </c>
      <c r="AA36" s="22">
        <v>47417322</v>
      </c>
    </row>
    <row r="37" spans="1:27" ht="12.75">
      <c r="A37" s="5" t="s">
        <v>40</v>
      </c>
      <c r="B37" s="3"/>
      <c r="C37" s="25">
        <v>38881721</v>
      </c>
      <c r="D37" s="25">
        <v>6137299</v>
      </c>
      <c r="E37" s="26">
        <v>44853613</v>
      </c>
      <c r="F37" s="27">
        <v>43402858</v>
      </c>
      <c r="G37" s="27">
        <v>3186011</v>
      </c>
      <c r="H37" s="27">
        <v>3055030</v>
      </c>
      <c r="I37" s="27">
        <v>3891981</v>
      </c>
      <c r="J37" s="27">
        <v>10133022</v>
      </c>
      <c r="K37" s="27">
        <v>3255978</v>
      </c>
      <c r="L37" s="27">
        <v>3183316</v>
      </c>
      <c r="M37" s="27">
        <v>2627851</v>
      </c>
      <c r="N37" s="27">
        <v>9067145</v>
      </c>
      <c r="O37" s="27">
        <v>3803578</v>
      </c>
      <c r="P37" s="27">
        <v>2428584</v>
      </c>
      <c r="Q37" s="27">
        <v>3457350</v>
      </c>
      <c r="R37" s="27">
        <v>9689512</v>
      </c>
      <c r="S37" s="27">
        <v>4064880</v>
      </c>
      <c r="T37" s="27">
        <v>3996101</v>
      </c>
      <c r="U37" s="27">
        <v>3922811</v>
      </c>
      <c r="V37" s="27">
        <v>11983792</v>
      </c>
      <c r="W37" s="27">
        <v>40873471</v>
      </c>
      <c r="X37" s="27">
        <v>43402858</v>
      </c>
      <c r="Y37" s="27">
        <v>-2529387</v>
      </c>
      <c r="Z37" s="7">
        <v>-5.83</v>
      </c>
      <c r="AA37" s="25">
        <v>43402858</v>
      </c>
    </row>
    <row r="38" spans="1:27" ht="12.75">
      <c r="A38" s="2" t="s">
        <v>41</v>
      </c>
      <c r="B38" s="8"/>
      <c r="C38" s="19">
        <f aca="true" t="shared" si="7" ref="C38:Y38">SUM(C39:C41)</f>
        <v>518365367</v>
      </c>
      <c r="D38" s="19">
        <f>SUM(D39:D41)</f>
        <v>30813234</v>
      </c>
      <c r="E38" s="20">
        <f t="shared" si="7"/>
        <v>663571734</v>
      </c>
      <c r="F38" s="21">
        <f t="shared" si="7"/>
        <v>738689770</v>
      </c>
      <c r="G38" s="21">
        <f t="shared" si="7"/>
        <v>32192280</v>
      </c>
      <c r="H38" s="21">
        <f t="shared" si="7"/>
        <v>33812039</v>
      </c>
      <c r="I38" s="21">
        <f t="shared" si="7"/>
        <v>33202861</v>
      </c>
      <c r="J38" s="21">
        <f t="shared" si="7"/>
        <v>99207180</v>
      </c>
      <c r="K38" s="21">
        <f t="shared" si="7"/>
        <v>44001980</v>
      </c>
      <c r="L38" s="21">
        <f t="shared" si="7"/>
        <v>43452559</v>
      </c>
      <c r="M38" s="21">
        <f t="shared" si="7"/>
        <v>41774460</v>
      </c>
      <c r="N38" s="21">
        <f t="shared" si="7"/>
        <v>129228999</v>
      </c>
      <c r="O38" s="21">
        <f t="shared" si="7"/>
        <v>36578079</v>
      </c>
      <c r="P38" s="21">
        <f t="shared" si="7"/>
        <v>40210724</v>
      </c>
      <c r="Q38" s="21">
        <f t="shared" si="7"/>
        <v>37653013</v>
      </c>
      <c r="R38" s="21">
        <f t="shared" si="7"/>
        <v>114441816</v>
      </c>
      <c r="S38" s="21">
        <f t="shared" si="7"/>
        <v>34618741</v>
      </c>
      <c r="T38" s="21">
        <f t="shared" si="7"/>
        <v>39239038</v>
      </c>
      <c r="U38" s="21">
        <f t="shared" si="7"/>
        <v>32639233</v>
      </c>
      <c r="V38" s="21">
        <f t="shared" si="7"/>
        <v>106497012</v>
      </c>
      <c r="W38" s="21">
        <f t="shared" si="7"/>
        <v>449375007</v>
      </c>
      <c r="X38" s="21">
        <f t="shared" si="7"/>
        <v>738689770</v>
      </c>
      <c r="Y38" s="21">
        <f t="shared" si="7"/>
        <v>-289314763</v>
      </c>
      <c r="Z38" s="4">
        <f>+IF(X38&lt;&gt;0,+(Y38/X38)*100,0)</f>
        <v>-39.165936060005265</v>
      </c>
      <c r="AA38" s="19">
        <f>SUM(AA39:AA41)</f>
        <v>738689770</v>
      </c>
    </row>
    <row r="39" spans="1:27" ht="12.75">
      <c r="A39" s="5" t="s">
        <v>42</v>
      </c>
      <c r="B39" s="3"/>
      <c r="C39" s="22">
        <v>260135767</v>
      </c>
      <c r="D39" s="22">
        <v>26259059</v>
      </c>
      <c r="E39" s="23">
        <v>281779039</v>
      </c>
      <c r="F39" s="24">
        <v>306347919</v>
      </c>
      <c r="G39" s="24">
        <v>15121237</v>
      </c>
      <c r="H39" s="24">
        <v>15985094</v>
      </c>
      <c r="I39" s="24">
        <v>16523217</v>
      </c>
      <c r="J39" s="24">
        <v>47629548</v>
      </c>
      <c r="K39" s="24">
        <v>22695199</v>
      </c>
      <c r="L39" s="24">
        <v>20755272</v>
      </c>
      <c r="M39" s="24">
        <v>18603495</v>
      </c>
      <c r="N39" s="24">
        <v>62053966</v>
      </c>
      <c r="O39" s="24">
        <v>17561287</v>
      </c>
      <c r="P39" s="24">
        <v>21040100</v>
      </c>
      <c r="Q39" s="24">
        <v>18734036</v>
      </c>
      <c r="R39" s="24">
        <v>57335423</v>
      </c>
      <c r="S39" s="24">
        <v>16757690</v>
      </c>
      <c r="T39" s="24">
        <v>16453928</v>
      </c>
      <c r="U39" s="24">
        <v>17259007</v>
      </c>
      <c r="V39" s="24">
        <v>50470625</v>
      </c>
      <c r="W39" s="24">
        <v>217489562</v>
      </c>
      <c r="X39" s="24">
        <v>306347919</v>
      </c>
      <c r="Y39" s="24">
        <v>-88858357</v>
      </c>
      <c r="Z39" s="6">
        <v>-29.01</v>
      </c>
      <c r="AA39" s="22">
        <v>306347919</v>
      </c>
    </row>
    <row r="40" spans="1:27" ht="12.75">
      <c r="A40" s="5" t="s">
        <v>43</v>
      </c>
      <c r="B40" s="3"/>
      <c r="C40" s="22">
        <v>248577171</v>
      </c>
      <c r="D40" s="22">
        <v>4387291</v>
      </c>
      <c r="E40" s="23">
        <v>365123744</v>
      </c>
      <c r="F40" s="24">
        <v>415809438</v>
      </c>
      <c r="G40" s="24">
        <v>16393471</v>
      </c>
      <c r="H40" s="24">
        <v>17124375</v>
      </c>
      <c r="I40" s="24">
        <v>15854887</v>
      </c>
      <c r="J40" s="24">
        <v>49372733</v>
      </c>
      <c r="K40" s="24">
        <v>20450167</v>
      </c>
      <c r="L40" s="24">
        <v>21509709</v>
      </c>
      <c r="M40" s="24">
        <v>21996579</v>
      </c>
      <c r="N40" s="24">
        <v>63956455</v>
      </c>
      <c r="O40" s="24">
        <v>18510984</v>
      </c>
      <c r="P40" s="24">
        <v>17975885</v>
      </c>
      <c r="Q40" s="24">
        <v>16525364</v>
      </c>
      <c r="R40" s="24">
        <v>53012233</v>
      </c>
      <c r="S40" s="24">
        <v>17045486</v>
      </c>
      <c r="T40" s="24">
        <v>21983541</v>
      </c>
      <c r="U40" s="24">
        <v>14738868</v>
      </c>
      <c r="V40" s="24">
        <v>53767895</v>
      </c>
      <c r="W40" s="24">
        <v>220109316</v>
      </c>
      <c r="X40" s="24">
        <v>415809438</v>
      </c>
      <c r="Y40" s="24">
        <v>-195700122</v>
      </c>
      <c r="Z40" s="6">
        <v>-47.06</v>
      </c>
      <c r="AA40" s="22">
        <v>415809438</v>
      </c>
    </row>
    <row r="41" spans="1:27" ht="12.75">
      <c r="A41" s="5" t="s">
        <v>44</v>
      </c>
      <c r="B41" s="3"/>
      <c r="C41" s="22">
        <v>9652429</v>
      </c>
      <c r="D41" s="22">
        <v>166884</v>
      </c>
      <c r="E41" s="23">
        <v>16668951</v>
      </c>
      <c r="F41" s="24">
        <v>16532413</v>
      </c>
      <c r="G41" s="24">
        <v>677572</v>
      </c>
      <c r="H41" s="24">
        <v>702570</v>
      </c>
      <c r="I41" s="24">
        <v>824757</v>
      </c>
      <c r="J41" s="24">
        <v>2204899</v>
      </c>
      <c r="K41" s="24">
        <v>856614</v>
      </c>
      <c r="L41" s="24">
        <v>1187578</v>
      </c>
      <c r="M41" s="24">
        <v>1174386</v>
      </c>
      <c r="N41" s="24">
        <v>3218578</v>
      </c>
      <c r="O41" s="24">
        <v>505808</v>
      </c>
      <c r="P41" s="24">
        <v>1194739</v>
      </c>
      <c r="Q41" s="24">
        <v>2393613</v>
      </c>
      <c r="R41" s="24">
        <v>4094160</v>
      </c>
      <c r="S41" s="24">
        <v>815565</v>
      </c>
      <c r="T41" s="24">
        <v>801569</v>
      </c>
      <c r="U41" s="24">
        <v>641358</v>
      </c>
      <c r="V41" s="24">
        <v>2258492</v>
      </c>
      <c r="W41" s="24">
        <v>11776129</v>
      </c>
      <c r="X41" s="24">
        <v>16532413</v>
      </c>
      <c r="Y41" s="24">
        <v>-4756284</v>
      </c>
      <c r="Z41" s="6">
        <v>-28.77</v>
      </c>
      <c r="AA41" s="22">
        <v>16532413</v>
      </c>
    </row>
    <row r="42" spans="1:27" ht="12.75">
      <c r="A42" s="2" t="s">
        <v>45</v>
      </c>
      <c r="B42" s="8"/>
      <c r="C42" s="19">
        <f aca="true" t="shared" si="8" ref="C42:Y42">SUM(C43:C46)</f>
        <v>2751110930</v>
      </c>
      <c r="D42" s="19">
        <f>SUM(D43:D46)</f>
        <v>129918987</v>
      </c>
      <c r="E42" s="20">
        <f t="shared" si="8"/>
        <v>3542894230</v>
      </c>
      <c r="F42" s="21">
        <f t="shared" si="8"/>
        <v>3466772065</v>
      </c>
      <c r="G42" s="21">
        <f t="shared" si="8"/>
        <v>98613964</v>
      </c>
      <c r="H42" s="21">
        <f t="shared" si="8"/>
        <v>144438559</v>
      </c>
      <c r="I42" s="21">
        <f t="shared" si="8"/>
        <v>137170857</v>
      </c>
      <c r="J42" s="21">
        <f t="shared" si="8"/>
        <v>380223380</v>
      </c>
      <c r="K42" s="21">
        <f t="shared" si="8"/>
        <v>255090096</v>
      </c>
      <c r="L42" s="21">
        <f t="shared" si="8"/>
        <v>286187991</v>
      </c>
      <c r="M42" s="21">
        <f t="shared" si="8"/>
        <v>254449855</v>
      </c>
      <c r="N42" s="21">
        <f t="shared" si="8"/>
        <v>795727942</v>
      </c>
      <c r="O42" s="21">
        <f t="shared" si="8"/>
        <v>279781140</v>
      </c>
      <c r="P42" s="21">
        <f t="shared" si="8"/>
        <v>275836188</v>
      </c>
      <c r="Q42" s="21">
        <f t="shared" si="8"/>
        <v>254846079</v>
      </c>
      <c r="R42" s="21">
        <f t="shared" si="8"/>
        <v>810463407</v>
      </c>
      <c r="S42" s="21">
        <f t="shared" si="8"/>
        <v>180704486</v>
      </c>
      <c r="T42" s="21">
        <f t="shared" si="8"/>
        <v>303384203</v>
      </c>
      <c r="U42" s="21">
        <f t="shared" si="8"/>
        <v>49686219</v>
      </c>
      <c r="V42" s="21">
        <f t="shared" si="8"/>
        <v>533774908</v>
      </c>
      <c r="W42" s="21">
        <f t="shared" si="8"/>
        <v>2520189637</v>
      </c>
      <c r="X42" s="21">
        <f t="shared" si="8"/>
        <v>3466978461</v>
      </c>
      <c r="Y42" s="21">
        <f t="shared" si="8"/>
        <v>-946788824</v>
      </c>
      <c r="Z42" s="4">
        <f>+IF(X42&lt;&gt;0,+(Y42/X42)*100,0)</f>
        <v>-27.308759908675995</v>
      </c>
      <c r="AA42" s="19">
        <f>SUM(AA43:AA46)</f>
        <v>3466772065</v>
      </c>
    </row>
    <row r="43" spans="1:27" ht="12.75">
      <c r="A43" s="5" t="s">
        <v>46</v>
      </c>
      <c r="B43" s="3"/>
      <c r="C43" s="22">
        <v>1519377618</v>
      </c>
      <c r="D43" s="22">
        <v>82672508</v>
      </c>
      <c r="E43" s="23">
        <v>2064556743</v>
      </c>
      <c r="F43" s="24">
        <v>2011881449</v>
      </c>
      <c r="G43" s="24">
        <v>56916830</v>
      </c>
      <c r="H43" s="24">
        <v>88710498</v>
      </c>
      <c r="I43" s="24">
        <v>72166200</v>
      </c>
      <c r="J43" s="24">
        <v>217793528</v>
      </c>
      <c r="K43" s="24">
        <v>146073158</v>
      </c>
      <c r="L43" s="24">
        <v>198339238</v>
      </c>
      <c r="M43" s="24">
        <v>163642932</v>
      </c>
      <c r="N43" s="24">
        <v>508055328</v>
      </c>
      <c r="O43" s="24">
        <v>110983135</v>
      </c>
      <c r="P43" s="24">
        <v>195395618</v>
      </c>
      <c r="Q43" s="24">
        <v>188648465</v>
      </c>
      <c r="R43" s="24">
        <v>495027218</v>
      </c>
      <c r="S43" s="24">
        <v>103084399</v>
      </c>
      <c r="T43" s="24">
        <v>127662512</v>
      </c>
      <c r="U43" s="24">
        <v>58226688</v>
      </c>
      <c r="V43" s="24">
        <v>288973599</v>
      </c>
      <c r="W43" s="24">
        <v>1509849673</v>
      </c>
      <c r="X43" s="24">
        <v>2011881449</v>
      </c>
      <c r="Y43" s="24">
        <v>-502031776</v>
      </c>
      <c r="Z43" s="6">
        <v>-24.95</v>
      </c>
      <c r="AA43" s="22">
        <v>2011881449</v>
      </c>
    </row>
    <row r="44" spans="1:27" ht="12.75">
      <c r="A44" s="5" t="s">
        <v>47</v>
      </c>
      <c r="B44" s="3"/>
      <c r="C44" s="22">
        <v>713665205</v>
      </c>
      <c r="D44" s="22">
        <v>24300080</v>
      </c>
      <c r="E44" s="23">
        <v>817252037</v>
      </c>
      <c r="F44" s="24">
        <v>800216127</v>
      </c>
      <c r="G44" s="24">
        <v>17118076</v>
      </c>
      <c r="H44" s="24">
        <v>28631804</v>
      </c>
      <c r="I44" s="24">
        <v>38666762</v>
      </c>
      <c r="J44" s="24">
        <v>84416642</v>
      </c>
      <c r="K44" s="24">
        <v>70247703</v>
      </c>
      <c r="L44" s="24">
        <v>57140302</v>
      </c>
      <c r="M44" s="24">
        <v>55582226</v>
      </c>
      <c r="N44" s="24">
        <v>182970231</v>
      </c>
      <c r="O44" s="24">
        <v>112563966</v>
      </c>
      <c r="P44" s="24">
        <v>54105438</v>
      </c>
      <c r="Q44" s="24">
        <v>36095371</v>
      </c>
      <c r="R44" s="24">
        <v>202764775</v>
      </c>
      <c r="S44" s="24">
        <v>45235005</v>
      </c>
      <c r="T44" s="24">
        <v>137115410</v>
      </c>
      <c r="U44" s="24">
        <v>-47263349</v>
      </c>
      <c r="V44" s="24">
        <v>135087066</v>
      </c>
      <c r="W44" s="24">
        <v>605238714</v>
      </c>
      <c r="X44" s="24">
        <v>800422523</v>
      </c>
      <c r="Y44" s="24">
        <v>-195183809</v>
      </c>
      <c r="Z44" s="6">
        <v>-24.39</v>
      </c>
      <c r="AA44" s="22">
        <v>800216127</v>
      </c>
    </row>
    <row r="45" spans="1:27" ht="12.75">
      <c r="A45" s="5" t="s">
        <v>48</v>
      </c>
      <c r="B45" s="3"/>
      <c r="C45" s="25">
        <v>290710447</v>
      </c>
      <c r="D45" s="25">
        <v>10723860</v>
      </c>
      <c r="E45" s="26">
        <v>356742385</v>
      </c>
      <c r="F45" s="27">
        <v>359815765</v>
      </c>
      <c r="G45" s="27">
        <v>12265576</v>
      </c>
      <c r="H45" s="27">
        <v>13974076</v>
      </c>
      <c r="I45" s="27">
        <v>13593270</v>
      </c>
      <c r="J45" s="27">
        <v>39832922</v>
      </c>
      <c r="K45" s="27">
        <v>20202114</v>
      </c>
      <c r="L45" s="27">
        <v>16619174</v>
      </c>
      <c r="M45" s="27">
        <v>19229430</v>
      </c>
      <c r="N45" s="27">
        <v>56050718</v>
      </c>
      <c r="O45" s="27">
        <v>26907258</v>
      </c>
      <c r="P45" s="27">
        <v>13818976</v>
      </c>
      <c r="Q45" s="27">
        <v>14683795</v>
      </c>
      <c r="R45" s="27">
        <v>55410029</v>
      </c>
      <c r="S45" s="27">
        <v>15964283</v>
      </c>
      <c r="T45" s="27">
        <v>18073390</v>
      </c>
      <c r="U45" s="27">
        <v>22169132</v>
      </c>
      <c r="V45" s="27">
        <v>56206805</v>
      </c>
      <c r="W45" s="27">
        <v>207500474</v>
      </c>
      <c r="X45" s="27">
        <v>359815765</v>
      </c>
      <c r="Y45" s="27">
        <v>-152315291</v>
      </c>
      <c r="Z45" s="7">
        <v>-42.33</v>
      </c>
      <c r="AA45" s="25">
        <v>359815765</v>
      </c>
    </row>
    <row r="46" spans="1:27" ht="12.75">
      <c r="A46" s="5" t="s">
        <v>49</v>
      </c>
      <c r="B46" s="3"/>
      <c r="C46" s="22">
        <v>227357660</v>
      </c>
      <c r="D46" s="22">
        <v>12222539</v>
      </c>
      <c r="E46" s="23">
        <v>304343065</v>
      </c>
      <c r="F46" s="24">
        <v>294858724</v>
      </c>
      <c r="G46" s="24">
        <v>12313482</v>
      </c>
      <c r="H46" s="24">
        <v>13122181</v>
      </c>
      <c r="I46" s="24">
        <v>12744625</v>
      </c>
      <c r="J46" s="24">
        <v>38180288</v>
      </c>
      <c r="K46" s="24">
        <v>18567121</v>
      </c>
      <c r="L46" s="24">
        <v>14089277</v>
      </c>
      <c r="M46" s="24">
        <v>15995267</v>
      </c>
      <c r="N46" s="24">
        <v>48651665</v>
      </c>
      <c r="O46" s="24">
        <v>29326781</v>
      </c>
      <c r="P46" s="24">
        <v>12516156</v>
      </c>
      <c r="Q46" s="24">
        <v>15418448</v>
      </c>
      <c r="R46" s="24">
        <v>57261385</v>
      </c>
      <c r="S46" s="24">
        <v>16420799</v>
      </c>
      <c r="T46" s="24">
        <v>20532891</v>
      </c>
      <c r="U46" s="24">
        <v>16553748</v>
      </c>
      <c r="V46" s="24">
        <v>53507438</v>
      </c>
      <c r="W46" s="24">
        <v>197600776</v>
      </c>
      <c r="X46" s="24">
        <v>294858724</v>
      </c>
      <c r="Y46" s="24">
        <v>-97257948</v>
      </c>
      <c r="Z46" s="6">
        <v>-32.98</v>
      </c>
      <c r="AA46" s="22">
        <v>294858724</v>
      </c>
    </row>
    <row r="47" spans="1:27" ht="12.75">
      <c r="A47" s="2" t="s">
        <v>50</v>
      </c>
      <c r="B47" s="8" t="s">
        <v>51</v>
      </c>
      <c r="C47" s="19">
        <v>29091690</v>
      </c>
      <c r="D47" s="19">
        <v>794221</v>
      </c>
      <c r="E47" s="20">
        <v>37763626</v>
      </c>
      <c r="F47" s="21">
        <v>42831495</v>
      </c>
      <c r="G47" s="21">
        <v>1897961</v>
      </c>
      <c r="H47" s="21">
        <v>2210185</v>
      </c>
      <c r="I47" s="21">
        <v>2223065</v>
      </c>
      <c r="J47" s="21">
        <v>6331211</v>
      </c>
      <c r="K47" s="21">
        <v>2860497</v>
      </c>
      <c r="L47" s="21">
        <v>2861248</v>
      </c>
      <c r="M47" s="21">
        <v>3828544</v>
      </c>
      <c r="N47" s="21">
        <v>9550289</v>
      </c>
      <c r="O47" s="21">
        <v>2466885</v>
      </c>
      <c r="P47" s="21">
        <v>1581920</v>
      </c>
      <c r="Q47" s="21">
        <v>2484228</v>
      </c>
      <c r="R47" s="21">
        <v>6533033</v>
      </c>
      <c r="S47" s="21">
        <v>2815387</v>
      </c>
      <c r="T47" s="21">
        <v>2459818</v>
      </c>
      <c r="U47" s="21">
        <v>2823999</v>
      </c>
      <c r="V47" s="21">
        <v>8099204</v>
      </c>
      <c r="W47" s="21">
        <v>30513737</v>
      </c>
      <c r="X47" s="21">
        <v>42831495</v>
      </c>
      <c r="Y47" s="21">
        <v>-12317758</v>
      </c>
      <c r="Z47" s="4">
        <v>-28.76</v>
      </c>
      <c r="AA47" s="19">
        <v>42831495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6162169624</v>
      </c>
      <c r="D48" s="40">
        <f>+D28+D32+D38+D42+D47</f>
        <v>410275861</v>
      </c>
      <c r="E48" s="41">
        <f t="shared" si="9"/>
        <v>7717568072</v>
      </c>
      <c r="F48" s="42">
        <f t="shared" si="9"/>
        <v>7587605522</v>
      </c>
      <c r="G48" s="42">
        <f t="shared" si="9"/>
        <v>294961780</v>
      </c>
      <c r="H48" s="42">
        <f t="shared" si="9"/>
        <v>345941012</v>
      </c>
      <c r="I48" s="42">
        <f t="shared" si="9"/>
        <v>383905067</v>
      </c>
      <c r="J48" s="42">
        <f t="shared" si="9"/>
        <v>1024807859</v>
      </c>
      <c r="K48" s="42">
        <f t="shared" si="9"/>
        <v>565395415</v>
      </c>
      <c r="L48" s="42">
        <f t="shared" si="9"/>
        <v>599664548</v>
      </c>
      <c r="M48" s="42">
        <f t="shared" si="9"/>
        <v>522613049</v>
      </c>
      <c r="N48" s="42">
        <f t="shared" si="9"/>
        <v>1687673012</v>
      </c>
      <c r="O48" s="42">
        <f t="shared" si="9"/>
        <v>641893654</v>
      </c>
      <c r="P48" s="42">
        <f t="shared" si="9"/>
        <v>584770354</v>
      </c>
      <c r="Q48" s="42">
        <f t="shared" si="9"/>
        <v>515614592</v>
      </c>
      <c r="R48" s="42">
        <f t="shared" si="9"/>
        <v>1742278600</v>
      </c>
      <c r="S48" s="42">
        <f t="shared" si="9"/>
        <v>433916428</v>
      </c>
      <c r="T48" s="42">
        <f t="shared" si="9"/>
        <v>641556683</v>
      </c>
      <c r="U48" s="42">
        <f t="shared" si="9"/>
        <v>236327023</v>
      </c>
      <c r="V48" s="42">
        <f t="shared" si="9"/>
        <v>1311800134</v>
      </c>
      <c r="W48" s="42">
        <f t="shared" si="9"/>
        <v>5766559605</v>
      </c>
      <c r="X48" s="42">
        <f t="shared" si="9"/>
        <v>7590352288</v>
      </c>
      <c r="Y48" s="42">
        <f t="shared" si="9"/>
        <v>-1823792683</v>
      </c>
      <c r="Z48" s="43">
        <f>+IF(X48&lt;&gt;0,+(Y48/X48)*100,0)</f>
        <v>-24.027773860817145</v>
      </c>
      <c r="AA48" s="40">
        <f>+AA28+AA32+AA38+AA42+AA47</f>
        <v>7587605522</v>
      </c>
    </row>
    <row r="49" spans="1:27" ht="12.75">
      <c r="A49" s="14" t="s">
        <v>88</v>
      </c>
      <c r="B49" s="15"/>
      <c r="C49" s="44">
        <f aca="true" t="shared" si="10" ref="C49:Y49">+C25-C48</f>
        <v>165100655</v>
      </c>
      <c r="D49" s="44">
        <f>+D25-D48</f>
        <v>155622277</v>
      </c>
      <c r="E49" s="45">
        <f t="shared" si="10"/>
        <v>970671156</v>
      </c>
      <c r="F49" s="46">
        <f t="shared" si="10"/>
        <v>841127560</v>
      </c>
      <c r="G49" s="46">
        <f t="shared" si="10"/>
        <v>922444140</v>
      </c>
      <c r="H49" s="46">
        <f t="shared" si="10"/>
        <v>141530378</v>
      </c>
      <c r="I49" s="46">
        <f t="shared" si="10"/>
        <v>-79392756</v>
      </c>
      <c r="J49" s="46">
        <f t="shared" si="10"/>
        <v>984581762</v>
      </c>
      <c r="K49" s="46">
        <f t="shared" si="10"/>
        <v>-92401478</v>
      </c>
      <c r="L49" s="46">
        <f t="shared" si="10"/>
        <v>-110831014</v>
      </c>
      <c r="M49" s="46">
        <f t="shared" si="10"/>
        <v>373520149</v>
      </c>
      <c r="N49" s="46">
        <f t="shared" si="10"/>
        <v>170287657</v>
      </c>
      <c r="O49" s="46">
        <f t="shared" si="10"/>
        <v>-4784354</v>
      </c>
      <c r="P49" s="46">
        <f t="shared" si="10"/>
        <v>-147120171</v>
      </c>
      <c r="Q49" s="46">
        <f t="shared" si="10"/>
        <v>220823768</v>
      </c>
      <c r="R49" s="46">
        <f t="shared" si="10"/>
        <v>68919243</v>
      </c>
      <c r="S49" s="46">
        <f t="shared" si="10"/>
        <v>30006047</v>
      </c>
      <c r="T49" s="46">
        <f t="shared" si="10"/>
        <v>-97598679</v>
      </c>
      <c r="U49" s="46">
        <f t="shared" si="10"/>
        <v>51597400</v>
      </c>
      <c r="V49" s="46">
        <f t="shared" si="10"/>
        <v>-15995232</v>
      </c>
      <c r="W49" s="46">
        <f t="shared" si="10"/>
        <v>1207793430</v>
      </c>
      <c r="X49" s="46">
        <f>IF(F25=F48,0,X25-X48)</f>
        <v>782722640</v>
      </c>
      <c r="Y49" s="46">
        <f t="shared" si="10"/>
        <v>425070790</v>
      </c>
      <c r="Z49" s="47">
        <f>+IF(X49&lt;&gt;0,+(Y49/X49)*100,0)</f>
        <v>54.30669413114203</v>
      </c>
      <c r="AA49" s="44">
        <f>+AA25-AA48</f>
        <v>841127560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34072351</v>
      </c>
      <c r="D5" s="19">
        <f>SUM(D6:D8)</f>
        <v>0</v>
      </c>
      <c r="E5" s="20">
        <f t="shared" si="0"/>
        <v>17150601</v>
      </c>
      <c r="F5" s="21">
        <f t="shared" si="0"/>
        <v>16367598</v>
      </c>
      <c r="G5" s="21">
        <f t="shared" si="0"/>
        <v>165036</v>
      </c>
      <c r="H5" s="21">
        <f t="shared" si="0"/>
        <v>917628</v>
      </c>
      <c r="I5" s="21">
        <f t="shared" si="0"/>
        <v>768460</v>
      </c>
      <c r="J5" s="21">
        <f t="shared" si="0"/>
        <v>1851124</v>
      </c>
      <c r="K5" s="21">
        <f t="shared" si="0"/>
        <v>1348656</v>
      </c>
      <c r="L5" s="21">
        <f t="shared" si="0"/>
        <v>724097</v>
      </c>
      <c r="M5" s="21">
        <f t="shared" si="0"/>
        <v>8267115</v>
      </c>
      <c r="N5" s="21">
        <f t="shared" si="0"/>
        <v>10339868</v>
      </c>
      <c r="O5" s="21">
        <f t="shared" si="0"/>
        <v>2346876</v>
      </c>
      <c r="P5" s="21">
        <f t="shared" si="0"/>
        <v>859338</v>
      </c>
      <c r="Q5" s="21">
        <f t="shared" si="0"/>
        <v>1157620</v>
      </c>
      <c r="R5" s="21">
        <f t="shared" si="0"/>
        <v>4363834</v>
      </c>
      <c r="S5" s="21">
        <f t="shared" si="0"/>
        <v>642261</v>
      </c>
      <c r="T5" s="21">
        <f t="shared" si="0"/>
        <v>720286</v>
      </c>
      <c r="U5" s="21">
        <f t="shared" si="0"/>
        <v>683228</v>
      </c>
      <c r="V5" s="21">
        <f t="shared" si="0"/>
        <v>2045775</v>
      </c>
      <c r="W5" s="21">
        <f t="shared" si="0"/>
        <v>18600601</v>
      </c>
      <c r="X5" s="21">
        <f t="shared" si="0"/>
        <v>16367598</v>
      </c>
      <c r="Y5" s="21">
        <f t="shared" si="0"/>
        <v>2233003</v>
      </c>
      <c r="Z5" s="4">
        <f>+IF(X5&lt;&gt;0,+(Y5/X5)*100,0)</f>
        <v>13.642826516144885</v>
      </c>
      <c r="AA5" s="19">
        <f>SUM(AA6:AA8)</f>
        <v>16367598</v>
      </c>
    </row>
    <row r="6" spans="1:27" ht="12.75">
      <c r="A6" s="5" t="s">
        <v>32</v>
      </c>
      <c r="B6" s="3"/>
      <c r="C6" s="22">
        <v>21177978</v>
      </c>
      <c r="D6" s="22"/>
      <c r="E6" s="23">
        <v>11627801</v>
      </c>
      <c r="F6" s="24">
        <v>11624801</v>
      </c>
      <c r="G6" s="24">
        <v>24493</v>
      </c>
      <c r="H6" s="24">
        <v>31465</v>
      </c>
      <c r="I6" s="24">
        <v>32479</v>
      </c>
      <c r="J6" s="24">
        <v>88437</v>
      </c>
      <c r="K6" s="24">
        <v>26346</v>
      </c>
      <c r="L6" s="24">
        <v>27358</v>
      </c>
      <c r="M6" s="24">
        <v>7505448</v>
      </c>
      <c r="N6" s="24">
        <v>7559152</v>
      </c>
      <c r="O6" s="24">
        <v>21039</v>
      </c>
      <c r="P6" s="24">
        <v>41521</v>
      </c>
      <c r="Q6" s="24">
        <v>11782</v>
      </c>
      <c r="R6" s="24">
        <v>74342</v>
      </c>
      <c r="S6" s="24">
        <v>8232</v>
      </c>
      <c r="T6" s="24">
        <v>22216</v>
      </c>
      <c r="U6" s="24">
        <v>8275</v>
      </c>
      <c r="V6" s="24">
        <v>38723</v>
      </c>
      <c r="W6" s="24">
        <v>7760654</v>
      </c>
      <c r="X6" s="24">
        <v>11624801</v>
      </c>
      <c r="Y6" s="24">
        <v>-3864147</v>
      </c>
      <c r="Z6" s="6">
        <v>-33.24</v>
      </c>
      <c r="AA6" s="22">
        <v>11624801</v>
      </c>
    </row>
    <row r="7" spans="1:27" ht="12.75">
      <c r="A7" s="5" t="s">
        <v>33</v>
      </c>
      <c r="B7" s="3"/>
      <c r="C7" s="25">
        <v>12894373</v>
      </c>
      <c r="D7" s="25"/>
      <c r="E7" s="26">
        <v>5522800</v>
      </c>
      <c r="F7" s="27">
        <v>4742797</v>
      </c>
      <c r="G7" s="27">
        <v>140543</v>
      </c>
      <c r="H7" s="27">
        <v>886163</v>
      </c>
      <c r="I7" s="27">
        <v>735981</v>
      </c>
      <c r="J7" s="27">
        <v>1762687</v>
      </c>
      <c r="K7" s="27">
        <v>1322310</v>
      </c>
      <c r="L7" s="27">
        <v>696739</v>
      </c>
      <c r="M7" s="27">
        <v>761667</v>
      </c>
      <c r="N7" s="27">
        <v>2780716</v>
      </c>
      <c r="O7" s="27">
        <v>2325837</v>
      </c>
      <c r="P7" s="27">
        <v>817817</v>
      </c>
      <c r="Q7" s="27">
        <v>1145838</v>
      </c>
      <c r="R7" s="27">
        <v>4289492</v>
      </c>
      <c r="S7" s="27">
        <v>634029</v>
      </c>
      <c r="T7" s="27">
        <v>698070</v>
      </c>
      <c r="U7" s="27">
        <v>674953</v>
      </c>
      <c r="V7" s="27">
        <v>2007052</v>
      </c>
      <c r="W7" s="27">
        <v>10839947</v>
      </c>
      <c r="X7" s="27">
        <v>4742797</v>
      </c>
      <c r="Y7" s="27">
        <v>6097150</v>
      </c>
      <c r="Z7" s="7">
        <v>128.56</v>
      </c>
      <c r="AA7" s="25">
        <v>4742797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1402759</v>
      </c>
      <c r="D9" s="19">
        <f>SUM(D10:D14)</f>
        <v>0</v>
      </c>
      <c r="E9" s="20">
        <f t="shared" si="1"/>
        <v>1489900</v>
      </c>
      <c r="F9" s="21">
        <f t="shared" si="1"/>
        <v>1489900</v>
      </c>
      <c r="G9" s="21">
        <f t="shared" si="1"/>
        <v>0</v>
      </c>
      <c r="H9" s="21">
        <f t="shared" si="1"/>
        <v>0</v>
      </c>
      <c r="I9" s="21">
        <f t="shared" si="1"/>
        <v>315</v>
      </c>
      <c r="J9" s="21">
        <f t="shared" si="1"/>
        <v>315</v>
      </c>
      <c r="K9" s="21">
        <f t="shared" si="1"/>
        <v>303</v>
      </c>
      <c r="L9" s="21">
        <f t="shared" si="1"/>
        <v>-500</v>
      </c>
      <c r="M9" s="21">
        <f t="shared" si="1"/>
        <v>0</v>
      </c>
      <c r="N9" s="21">
        <f t="shared" si="1"/>
        <v>-197</v>
      </c>
      <c r="O9" s="21">
        <f t="shared" si="1"/>
        <v>0</v>
      </c>
      <c r="P9" s="21">
        <f t="shared" si="1"/>
        <v>1259</v>
      </c>
      <c r="Q9" s="21">
        <f t="shared" si="1"/>
        <v>1228</v>
      </c>
      <c r="R9" s="21">
        <f t="shared" si="1"/>
        <v>2487</v>
      </c>
      <c r="S9" s="21">
        <f t="shared" si="1"/>
        <v>532</v>
      </c>
      <c r="T9" s="21">
        <f t="shared" si="1"/>
        <v>836</v>
      </c>
      <c r="U9" s="21">
        <f t="shared" si="1"/>
        <v>537</v>
      </c>
      <c r="V9" s="21">
        <f t="shared" si="1"/>
        <v>1905</v>
      </c>
      <c r="W9" s="21">
        <f t="shared" si="1"/>
        <v>4510</v>
      </c>
      <c r="X9" s="21">
        <f t="shared" si="1"/>
        <v>1489900</v>
      </c>
      <c r="Y9" s="21">
        <f t="shared" si="1"/>
        <v>-1485390</v>
      </c>
      <c r="Z9" s="4">
        <f>+IF(X9&lt;&gt;0,+(Y9/X9)*100,0)</f>
        <v>-99.69729512047788</v>
      </c>
      <c r="AA9" s="19">
        <f>SUM(AA10:AA14)</f>
        <v>1489900</v>
      </c>
    </row>
    <row r="10" spans="1:27" ht="12.75">
      <c r="A10" s="5" t="s">
        <v>36</v>
      </c>
      <c r="B10" s="3"/>
      <c r="C10" s="22">
        <v>1402688</v>
      </c>
      <c r="D10" s="22"/>
      <c r="E10" s="23">
        <v>1488200</v>
      </c>
      <c r="F10" s="24">
        <v>1488200</v>
      </c>
      <c r="G10" s="24"/>
      <c r="H10" s="24"/>
      <c r="I10" s="24">
        <v>315</v>
      </c>
      <c r="J10" s="24">
        <v>315</v>
      </c>
      <c r="K10" s="24">
        <v>303</v>
      </c>
      <c r="L10" s="24">
        <v>-500</v>
      </c>
      <c r="M10" s="24"/>
      <c r="N10" s="24">
        <v>-197</v>
      </c>
      <c r="O10" s="24"/>
      <c r="P10" s="24">
        <v>1259</v>
      </c>
      <c r="Q10" s="24">
        <v>1228</v>
      </c>
      <c r="R10" s="24">
        <v>2487</v>
      </c>
      <c r="S10" s="24">
        <v>532</v>
      </c>
      <c r="T10" s="24">
        <v>836</v>
      </c>
      <c r="U10" s="24">
        <v>537</v>
      </c>
      <c r="V10" s="24">
        <v>1905</v>
      </c>
      <c r="W10" s="24">
        <v>4510</v>
      </c>
      <c r="X10" s="24">
        <v>1488200</v>
      </c>
      <c r="Y10" s="24">
        <v>-1483690</v>
      </c>
      <c r="Z10" s="6">
        <v>-99.7</v>
      </c>
      <c r="AA10" s="22">
        <v>1488200</v>
      </c>
    </row>
    <row r="11" spans="1:27" ht="12.75">
      <c r="A11" s="5" t="s">
        <v>37</v>
      </c>
      <c r="B11" s="3"/>
      <c r="C11" s="22">
        <v>71</v>
      </c>
      <c r="D11" s="22"/>
      <c r="E11" s="23">
        <v>1700</v>
      </c>
      <c r="F11" s="24">
        <v>1700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1700</v>
      </c>
      <c r="Y11" s="24">
        <v>-1700</v>
      </c>
      <c r="Z11" s="6">
        <v>-100</v>
      </c>
      <c r="AA11" s="22">
        <v>1700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282145</v>
      </c>
      <c r="D15" s="19">
        <f>SUM(D16:D18)</f>
        <v>0</v>
      </c>
      <c r="E15" s="20">
        <f t="shared" si="2"/>
        <v>1</v>
      </c>
      <c r="F15" s="21">
        <f t="shared" si="2"/>
        <v>1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1</v>
      </c>
      <c r="Y15" s="21">
        <f t="shared" si="2"/>
        <v>-1</v>
      </c>
      <c r="Z15" s="4">
        <f>+IF(X15&lt;&gt;0,+(Y15/X15)*100,0)</f>
        <v>-100</v>
      </c>
      <c r="AA15" s="19">
        <f>SUM(AA16:AA18)</f>
        <v>1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>
        <v>282145</v>
      </c>
      <c r="D17" s="22"/>
      <c r="E17" s="23">
        <v>1</v>
      </c>
      <c r="F17" s="24">
        <v>1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</v>
      </c>
      <c r="Y17" s="24">
        <v>-1</v>
      </c>
      <c r="Z17" s="6">
        <v>-100</v>
      </c>
      <c r="AA17" s="22">
        <v>1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78092598</v>
      </c>
      <c r="D19" s="19">
        <f>SUM(D20:D23)</f>
        <v>0</v>
      </c>
      <c r="E19" s="20">
        <f t="shared" si="3"/>
        <v>75534961</v>
      </c>
      <c r="F19" s="21">
        <f t="shared" si="3"/>
        <v>50785103</v>
      </c>
      <c r="G19" s="21">
        <f t="shared" si="3"/>
        <v>1047778</v>
      </c>
      <c r="H19" s="21">
        <f t="shared" si="3"/>
        <v>1705021</v>
      </c>
      <c r="I19" s="21">
        <f t="shared" si="3"/>
        <v>1210049</v>
      </c>
      <c r="J19" s="21">
        <f t="shared" si="3"/>
        <v>3962848</v>
      </c>
      <c r="K19" s="21">
        <f t="shared" si="3"/>
        <v>5303669</v>
      </c>
      <c r="L19" s="21">
        <f t="shared" si="3"/>
        <v>1698422</v>
      </c>
      <c r="M19" s="21">
        <f t="shared" si="3"/>
        <v>1415727</v>
      </c>
      <c r="N19" s="21">
        <f t="shared" si="3"/>
        <v>8417818</v>
      </c>
      <c r="O19" s="21">
        <f t="shared" si="3"/>
        <v>1634009</v>
      </c>
      <c r="P19" s="21">
        <f t="shared" si="3"/>
        <v>3640512</v>
      </c>
      <c r="Q19" s="21">
        <f t="shared" si="3"/>
        <v>1976891</v>
      </c>
      <c r="R19" s="21">
        <f t="shared" si="3"/>
        <v>7251412</v>
      </c>
      <c r="S19" s="21">
        <f t="shared" si="3"/>
        <v>1583952</v>
      </c>
      <c r="T19" s="21">
        <f t="shared" si="3"/>
        <v>1498967</v>
      </c>
      <c r="U19" s="21">
        <f t="shared" si="3"/>
        <v>1698880</v>
      </c>
      <c r="V19" s="21">
        <f t="shared" si="3"/>
        <v>4781799</v>
      </c>
      <c r="W19" s="21">
        <f t="shared" si="3"/>
        <v>24413877</v>
      </c>
      <c r="X19" s="21">
        <f t="shared" si="3"/>
        <v>50785103</v>
      </c>
      <c r="Y19" s="21">
        <f t="shared" si="3"/>
        <v>-26371226</v>
      </c>
      <c r="Z19" s="4">
        <f>+IF(X19&lt;&gt;0,+(Y19/X19)*100,0)</f>
        <v>-51.927089721566574</v>
      </c>
      <c r="AA19" s="19">
        <f>SUM(AA20:AA23)</f>
        <v>50785103</v>
      </c>
    </row>
    <row r="20" spans="1:27" ht="12.75">
      <c r="A20" s="5" t="s">
        <v>46</v>
      </c>
      <c r="B20" s="3"/>
      <c r="C20" s="22">
        <v>41077293</v>
      </c>
      <c r="D20" s="22"/>
      <c r="E20" s="23">
        <v>20681059</v>
      </c>
      <c r="F20" s="24">
        <v>16191201</v>
      </c>
      <c r="G20" s="24">
        <v>570564</v>
      </c>
      <c r="H20" s="24">
        <v>635522</v>
      </c>
      <c r="I20" s="24">
        <v>453265</v>
      </c>
      <c r="J20" s="24">
        <v>1659351</v>
      </c>
      <c r="K20" s="24">
        <v>1521209</v>
      </c>
      <c r="L20" s="24">
        <v>939449</v>
      </c>
      <c r="M20" s="24">
        <v>510543</v>
      </c>
      <c r="N20" s="24">
        <v>2971201</v>
      </c>
      <c r="O20" s="24">
        <v>643157</v>
      </c>
      <c r="P20" s="24">
        <v>786710</v>
      </c>
      <c r="Q20" s="24">
        <v>1050500</v>
      </c>
      <c r="R20" s="24">
        <v>2480367</v>
      </c>
      <c r="S20" s="24">
        <v>864399</v>
      </c>
      <c r="T20" s="24">
        <v>775370</v>
      </c>
      <c r="U20" s="24">
        <v>996641</v>
      </c>
      <c r="V20" s="24">
        <v>2636410</v>
      </c>
      <c r="W20" s="24">
        <v>9747329</v>
      </c>
      <c r="X20" s="24">
        <v>16191201</v>
      </c>
      <c r="Y20" s="24">
        <v>-6443872</v>
      </c>
      <c r="Z20" s="6">
        <v>-39.8</v>
      </c>
      <c r="AA20" s="22">
        <v>16191201</v>
      </c>
    </row>
    <row r="21" spans="1:27" ht="12.75">
      <c r="A21" s="5" t="s">
        <v>47</v>
      </c>
      <c r="B21" s="3"/>
      <c r="C21" s="22">
        <v>31145922</v>
      </c>
      <c r="D21" s="22"/>
      <c r="E21" s="23">
        <v>36546002</v>
      </c>
      <c r="F21" s="24">
        <v>16436002</v>
      </c>
      <c r="G21" s="24">
        <v>-21256</v>
      </c>
      <c r="H21" s="24">
        <v>309746</v>
      </c>
      <c r="I21" s="24">
        <v>284096</v>
      </c>
      <c r="J21" s="24">
        <v>572586</v>
      </c>
      <c r="K21" s="24">
        <v>3319535</v>
      </c>
      <c r="L21" s="24">
        <v>306297</v>
      </c>
      <c r="M21" s="24">
        <v>352999</v>
      </c>
      <c r="N21" s="24">
        <v>3978831</v>
      </c>
      <c r="O21" s="24">
        <v>439343</v>
      </c>
      <c r="P21" s="24">
        <v>2311172</v>
      </c>
      <c r="Q21" s="24">
        <v>370988</v>
      </c>
      <c r="R21" s="24">
        <v>3121503</v>
      </c>
      <c r="S21" s="24">
        <v>285277</v>
      </c>
      <c r="T21" s="24">
        <v>301051</v>
      </c>
      <c r="U21" s="24">
        <v>261672</v>
      </c>
      <c r="V21" s="24">
        <v>848000</v>
      </c>
      <c r="W21" s="24">
        <v>8520920</v>
      </c>
      <c r="X21" s="24">
        <v>16436002</v>
      </c>
      <c r="Y21" s="24">
        <v>-7915082</v>
      </c>
      <c r="Z21" s="6">
        <v>-48.16</v>
      </c>
      <c r="AA21" s="22">
        <v>16436002</v>
      </c>
    </row>
    <row r="22" spans="1:27" ht="12.75">
      <c r="A22" s="5" t="s">
        <v>48</v>
      </c>
      <c r="B22" s="3"/>
      <c r="C22" s="25">
        <v>3547887</v>
      </c>
      <c r="D22" s="25"/>
      <c r="E22" s="26">
        <v>9453600</v>
      </c>
      <c r="F22" s="27">
        <v>9403600</v>
      </c>
      <c r="G22" s="27">
        <v>343799</v>
      </c>
      <c r="H22" s="27">
        <v>322297</v>
      </c>
      <c r="I22" s="27">
        <v>333073</v>
      </c>
      <c r="J22" s="27">
        <v>999169</v>
      </c>
      <c r="K22" s="27">
        <v>330263</v>
      </c>
      <c r="L22" s="27">
        <v>322840</v>
      </c>
      <c r="M22" s="27">
        <v>307074</v>
      </c>
      <c r="N22" s="27">
        <v>960177</v>
      </c>
      <c r="O22" s="27">
        <v>310401</v>
      </c>
      <c r="P22" s="27">
        <v>305403</v>
      </c>
      <c r="Q22" s="27">
        <v>320406</v>
      </c>
      <c r="R22" s="27">
        <v>936210</v>
      </c>
      <c r="S22" s="27">
        <v>244489</v>
      </c>
      <c r="T22" s="27">
        <v>234041</v>
      </c>
      <c r="U22" s="27">
        <v>251602</v>
      </c>
      <c r="V22" s="27">
        <v>730132</v>
      </c>
      <c r="W22" s="27">
        <v>3625688</v>
      </c>
      <c r="X22" s="27">
        <v>9403600</v>
      </c>
      <c r="Y22" s="27">
        <v>-5777912</v>
      </c>
      <c r="Z22" s="7">
        <v>-61.44</v>
      </c>
      <c r="AA22" s="25">
        <v>9403600</v>
      </c>
    </row>
    <row r="23" spans="1:27" ht="12.75">
      <c r="A23" s="5" t="s">
        <v>49</v>
      </c>
      <c r="B23" s="3"/>
      <c r="C23" s="22">
        <v>2321496</v>
      </c>
      <c r="D23" s="22"/>
      <c r="E23" s="23">
        <v>8854300</v>
      </c>
      <c r="F23" s="24">
        <v>8754300</v>
      </c>
      <c r="G23" s="24">
        <v>154671</v>
      </c>
      <c r="H23" s="24">
        <v>437456</v>
      </c>
      <c r="I23" s="24">
        <v>139615</v>
      </c>
      <c r="J23" s="24">
        <v>731742</v>
      </c>
      <c r="K23" s="24">
        <v>132662</v>
      </c>
      <c r="L23" s="24">
        <v>129836</v>
      </c>
      <c r="M23" s="24">
        <v>245111</v>
      </c>
      <c r="N23" s="24">
        <v>507609</v>
      </c>
      <c r="O23" s="24">
        <v>241108</v>
      </c>
      <c r="P23" s="24">
        <v>237227</v>
      </c>
      <c r="Q23" s="24">
        <v>234997</v>
      </c>
      <c r="R23" s="24">
        <v>713332</v>
      </c>
      <c r="S23" s="24">
        <v>189787</v>
      </c>
      <c r="T23" s="24">
        <v>188505</v>
      </c>
      <c r="U23" s="24">
        <v>188965</v>
      </c>
      <c r="V23" s="24">
        <v>567257</v>
      </c>
      <c r="W23" s="24">
        <v>2519940</v>
      </c>
      <c r="X23" s="24">
        <v>8754300</v>
      </c>
      <c r="Y23" s="24">
        <v>-6234360</v>
      </c>
      <c r="Z23" s="6">
        <v>-71.21</v>
      </c>
      <c r="AA23" s="22">
        <v>8754300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113849853</v>
      </c>
      <c r="D25" s="40">
        <f>+D5+D9+D15+D19+D24</f>
        <v>0</v>
      </c>
      <c r="E25" s="41">
        <f t="shared" si="4"/>
        <v>94175463</v>
      </c>
      <c r="F25" s="42">
        <f t="shared" si="4"/>
        <v>68642602</v>
      </c>
      <c r="G25" s="42">
        <f t="shared" si="4"/>
        <v>1212814</v>
      </c>
      <c r="H25" s="42">
        <f t="shared" si="4"/>
        <v>2622649</v>
      </c>
      <c r="I25" s="42">
        <f t="shared" si="4"/>
        <v>1978824</v>
      </c>
      <c r="J25" s="42">
        <f t="shared" si="4"/>
        <v>5814287</v>
      </c>
      <c r="K25" s="42">
        <f t="shared" si="4"/>
        <v>6652628</v>
      </c>
      <c r="L25" s="42">
        <f t="shared" si="4"/>
        <v>2422019</v>
      </c>
      <c r="M25" s="42">
        <f t="shared" si="4"/>
        <v>9682842</v>
      </c>
      <c r="N25" s="42">
        <f t="shared" si="4"/>
        <v>18757489</v>
      </c>
      <c r="O25" s="42">
        <f t="shared" si="4"/>
        <v>3980885</v>
      </c>
      <c r="P25" s="42">
        <f t="shared" si="4"/>
        <v>4501109</v>
      </c>
      <c r="Q25" s="42">
        <f t="shared" si="4"/>
        <v>3135739</v>
      </c>
      <c r="R25" s="42">
        <f t="shared" si="4"/>
        <v>11617733</v>
      </c>
      <c r="S25" s="42">
        <f t="shared" si="4"/>
        <v>2226745</v>
      </c>
      <c r="T25" s="42">
        <f t="shared" si="4"/>
        <v>2220089</v>
      </c>
      <c r="U25" s="42">
        <f t="shared" si="4"/>
        <v>2382645</v>
      </c>
      <c r="V25" s="42">
        <f t="shared" si="4"/>
        <v>6829479</v>
      </c>
      <c r="W25" s="42">
        <f t="shared" si="4"/>
        <v>43018988</v>
      </c>
      <c r="X25" s="42">
        <f t="shared" si="4"/>
        <v>68642602</v>
      </c>
      <c r="Y25" s="42">
        <f t="shared" si="4"/>
        <v>-25623614</v>
      </c>
      <c r="Z25" s="43">
        <f>+IF(X25&lt;&gt;0,+(Y25/X25)*100,0)</f>
        <v>-37.32902491079811</v>
      </c>
      <c r="AA25" s="40">
        <f>+AA5+AA9+AA15+AA19+AA24</f>
        <v>68642602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34736671</v>
      </c>
      <c r="D28" s="19">
        <f>SUM(D29:D31)</f>
        <v>0</v>
      </c>
      <c r="E28" s="20">
        <f t="shared" si="5"/>
        <v>29451796</v>
      </c>
      <c r="F28" s="21">
        <f t="shared" si="5"/>
        <v>28288796</v>
      </c>
      <c r="G28" s="21">
        <f t="shared" si="5"/>
        <v>308014</v>
      </c>
      <c r="H28" s="21">
        <f t="shared" si="5"/>
        <v>1326267</v>
      </c>
      <c r="I28" s="21">
        <f t="shared" si="5"/>
        <v>3293023</v>
      </c>
      <c r="J28" s="21">
        <f t="shared" si="5"/>
        <v>4927304</v>
      </c>
      <c r="K28" s="21">
        <f t="shared" si="5"/>
        <v>2118965</v>
      </c>
      <c r="L28" s="21">
        <f t="shared" si="5"/>
        <v>1817546</v>
      </c>
      <c r="M28" s="21">
        <f t="shared" si="5"/>
        <v>3550047</v>
      </c>
      <c r="N28" s="21">
        <f t="shared" si="5"/>
        <v>7486558</v>
      </c>
      <c r="O28" s="21">
        <f t="shared" si="5"/>
        <v>1704956</v>
      </c>
      <c r="P28" s="21">
        <f t="shared" si="5"/>
        <v>2055155</v>
      </c>
      <c r="Q28" s="21">
        <f t="shared" si="5"/>
        <v>2080993</v>
      </c>
      <c r="R28" s="21">
        <f t="shared" si="5"/>
        <v>5841104</v>
      </c>
      <c r="S28" s="21">
        <f t="shared" si="5"/>
        <v>1769056</v>
      </c>
      <c r="T28" s="21">
        <f t="shared" si="5"/>
        <v>1669868</v>
      </c>
      <c r="U28" s="21">
        <f t="shared" si="5"/>
        <v>2167869</v>
      </c>
      <c r="V28" s="21">
        <f t="shared" si="5"/>
        <v>5606793</v>
      </c>
      <c r="W28" s="21">
        <f t="shared" si="5"/>
        <v>23861759</v>
      </c>
      <c r="X28" s="21">
        <f t="shared" si="5"/>
        <v>28288796</v>
      </c>
      <c r="Y28" s="21">
        <f t="shared" si="5"/>
        <v>-4427037</v>
      </c>
      <c r="Z28" s="4">
        <f>+IF(X28&lt;&gt;0,+(Y28/X28)*100,0)</f>
        <v>-15.649435910952167</v>
      </c>
      <c r="AA28" s="19">
        <f>SUM(AA29:AA31)</f>
        <v>28288796</v>
      </c>
    </row>
    <row r="29" spans="1:27" ht="12.75">
      <c r="A29" s="5" t="s">
        <v>32</v>
      </c>
      <c r="B29" s="3"/>
      <c r="C29" s="22">
        <v>11996533</v>
      </c>
      <c r="D29" s="22"/>
      <c r="E29" s="23">
        <v>12138300</v>
      </c>
      <c r="F29" s="24">
        <v>11595300</v>
      </c>
      <c r="G29" s="24">
        <v>125453</v>
      </c>
      <c r="H29" s="24">
        <v>637456</v>
      </c>
      <c r="I29" s="24">
        <v>928547</v>
      </c>
      <c r="J29" s="24">
        <v>1691456</v>
      </c>
      <c r="K29" s="24">
        <v>716645</v>
      </c>
      <c r="L29" s="24">
        <v>750325</v>
      </c>
      <c r="M29" s="24">
        <v>1223767</v>
      </c>
      <c r="N29" s="24">
        <v>2690737</v>
      </c>
      <c r="O29" s="24">
        <v>647624</v>
      </c>
      <c r="P29" s="24">
        <v>925264</v>
      </c>
      <c r="Q29" s="24">
        <v>733750</v>
      </c>
      <c r="R29" s="24">
        <v>2306638</v>
      </c>
      <c r="S29" s="24">
        <v>589481</v>
      </c>
      <c r="T29" s="24">
        <v>632243</v>
      </c>
      <c r="U29" s="24">
        <v>765388</v>
      </c>
      <c r="V29" s="24">
        <v>1987112</v>
      </c>
      <c r="W29" s="24">
        <v>8675943</v>
      </c>
      <c r="X29" s="24">
        <v>11595300</v>
      </c>
      <c r="Y29" s="24">
        <v>-2919357</v>
      </c>
      <c r="Z29" s="6">
        <v>-25.18</v>
      </c>
      <c r="AA29" s="22">
        <v>11595300</v>
      </c>
    </row>
    <row r="30" spans="1:27" ht="12.75">
      <c r="A30" s="5" t="s">
        <v>33</v>
      </c>
      <c r="B30" s="3"/>
      <c r="C30" s="25">
        <v>22740138</v>
      </c>
      <c r="D30" s="25"/>
      <c r="E30" s="26">
        <v>17313496</v>
      </c>
      <c r="F30" s="27">
        <v>16693496</v>
      </c>
      <c r="G30" s="27">
        <v>182561</v>
      </c>
      <c r="H30" s="27">
        <v>688811</v>
      </c>
      <c r="I30" s="27">
        <v>2364476</v>
      </c>
      <c r="J30" s="27">
        <v>3235848</v>
      </c>
      <c r="K30" s="27">
        <v>1402320</v>
      </c>
      <c r="L30" s="27">
        <v>1067221</v>
      </c>
      <c r="M30" s="27">
        <v>2326280</v>
      </c>
      <c r="N30" s="27">
        <v>4795821</v>
      </c>
      <c r="O30" s="27">
        <v>1057332</v>
      </c>
      <c r="P30" s="27">
        <v>1129891</v>
      </c>
      <c r="Q30" s="27">
        <v>1347243</v>
      </c>
      <c r="R30" s="27">
        <v>3534466</v>
      </c>
      <c r="S30" s="27">
        <v>1179575</v>
      </c>
      <c r="T30" s="27">
        <v>1037625</v>
      </c>
      <c r="U30" s="27">
        <v>1402481</v>
      </c>
      <c r="V30" s="27">
        <v>3619681</v>
      </c>
      <c r="W30" s="27">
        <v>15185816</v>
      </c>
      <c r="X30" s="27">
        <v>16693496</v>
      </c>
      <c r="Y30" s="27">
        <v>-1507680</v>
      </c>
      <c r="Z30" s="7">
        <v>-9.03</v>
      </c>
      <c r="AA30" s="25">
        <v>16693496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3165634</v>
      </c>
      <c r="D32" s="19">
        <f>SUM(D33:D37)</f>
        <v>0</v>
      </c>
      <c r="E32" s="20">
        <f t="shared" si="6"/>
        <v>2367800</v>
      </c>
      <c r="F32" s="21">
        <f t="shared" si="6"/>
        <v>2357800</v>
      </c>
      <c r="G32" s="21">
        <f t="shared" si="6"/>
        <v>41957</v>
      </c>
      <c r="H32" s="21">
        <f t="shared" si="6"/>
        <v>232188</v>
      </c>
      <c r="I32" s="21">
        <f t="shared" si="6"/>
        <v>244122</v>
      </c>
      <c r="J32" s="21">
        <f t="shared" si="6"/>
        <v>518267</v>
      </c>
      <c r="K32" s="21">
        <f t="shared" si="6"/>
        <v>204620</v>
      </c>
      <c r="L32" s="21">
        <f t="shared" si="6"/>
        <v>216675</v>
      </c>
      <c r="M32" s="21">
        <f t="shared" si="6"/>
        <v>528826</v>
      </c>
      <c r="N32" s="21">
        <f t="shared" si="6"/>
        <v>950121</v>
      </c>
      <c r="O32" s="21">
        <f t="shared" si="6"/>
        <v>243970</v>
      </c>
      <c r="P32" s="21">
        <f t="shared" si="6"/>
        <v>287991</v>
      </c>
      <c r="Q32" s="21">
        <f t="shared" si="6"/>
        <v>281035</v>
      </c>
      <c r="R32" s="21">
        <f t="shared" si="6"/>
        <v>812996</v>
      </c>
      <c r="S32" s="21">
        <f t="shared" si="6"/>
        <v>233180</v>
      </c>
      <c r="T32" s="21">
        <f t="shared" si="6"/>
        <v>209438</v>
      </c>
      <c r="U32" s="21">
        <f t="shared" si="6"/>
        <v>230854</v>
      </c>
      <c r="V32" s="21">
        <f t="shared" si="6"/>
        <v>673472</v>
      </c>
      <c r="W32" s="21">
        <f t="shared" si="6"/>
        <v>2954856</v>
      </c>
      <c r="X32" s="21">
        <f t="shared" si="6"/>
        <v>2357800</v>
      </c>
      <c r="Y32" s="21">
        <f t="shared" si="6"/>
        <v>597056</v>
      </c>
      <c r="Z32" s="4">
        <f>+IF(X32&lt;&gt;0,+(Y32/X32)*100,0)</f>
        <v>25.322588854016452</v>
      </c>
      <c r="AA32" s="19">
        <f>SUM(AA33:AA37)</f>
        <v>2357800</v>
      </c>
    </row>
    <row r="33" spans="1:27" ht="12.75">
      <c r="A33" s="5" t="s">
        <v>36</v>
      </c>
      <c r="B33" s="3"/>
      <c r="C33" s="22">
        <v>2336654</v>
      </c>
      <c r="D33" s="22"/>
      <c r="E33" s="23">
        <v>1683500</v>
      </c>
      <c r="F33" s="24">
        <v>1673500</v>
      </c>
      <c r="G33" s="24">
        <v>40397</v>
      </c>
      <c r="H33" s="24">
        <v>189749</v>
      </c>
      <c r="I33" s="24">
        <v>199846</v>
      </c>
      <c r="J33" s="24">
        <v>429992</v>
      </c>
      <c r="K33" s="24">
        <v>154187</v>
      </c>
      <c r="L33" s="24">
        <v>173645</v>
      </c>
      <c r="M33" s="24">
        <v>369766</v>
      </c>
      <c r="N33" s="24">
        <v>697598</v>
      </c>
      <c r="O33" s="24">
        <v>201489</v>
      </c>
      <c r="P33" s="24">
        <v>235773</v>
      </c>
      <c r="Q33" s="24">
        <v>185871</v>
      </c>
      <c r="R33" s="24">
        <v>623133</v>
      </c>
      <c r="S33" s="24">
        <v>190236</v>
      </c>
      <c r="T33" s="24">
        <v>164978</v>
      </c>
      <c r="U33" s="24">
        <v>188836</v>
      </c>
      <c r="V33" s="24">
        <v>544050</v>
      </c>
      <c r="W33" s="24">
        <v>2294773</v>
      </c>
      <c r="X33" s="24">
        <v>1673500</v>
      </c>
      <c r="Y33" s="24">
        <v>621273</v>
      </c>
      <c r="Z33" s="6">
        <v>37.12</v>
      </c>
      <c r="AA33" s="22">
        <v>1673500</v>
      </c>
    </row>
    <row r="34" spans="1:27" ht="12.75">
      <c r="A34" s="5" t="s">
        <v>37</v>
      </c>
      <c r="B34" s="3"/>
      <c r="C34" s="22">
        <v>828980</v>
      </c>
      <c r="D34" s="22"/>
      <c r="E34" s="23">
        <v>684300</v>
      </c>
      <c r="F34" s="24">
        <v>684300</v>
      </c>
      <c r="G34" s="24">
        <v>1560</v>
      </c>
      <c r="H34" s="24">
        <v>42439</v>
      </c>
      <c r="I34" s="24">
        <v>44276</v>
      </c>
      <c r="J34" s="24">
        <v>88275</v>
      </c>
      <c r="K34" s="24">
        <v>50433</v>
      </c>
      <c r="L34" s="24">
        <v>43030</v>
      </c>
      <c r="M34" s="24">
        <v>159060</v>
      </c>
      <c r="N34" s="24">
        <v>252523</v>
      </c>
      <c r="O34" s="24">
        <v>42481</v>
      </c>
      <c r="P34" s="24">
        <v>52218</v>
      </c>
      <c r="Q34" s="24">
        <v>95164</v>
      </c>
      <c r="R34" s="24">
        <v>189863</v>
      </c>
      <c r="S34" s="24">
        <v>42944</v>
      </c>
      <c r="T34" s="24">
        <v>44460</v>
      </c>
      <c r="U34" s="24">
        <v>42018</v>
      </c>
      <c r="V34" s="24">
        <v>129422</v>
      </c>
      <c r="W34" s="24">
        <v>660083</v>
      </c>
      <c r="X34" s="24">
        <v>684300</v>
      </c>
      <c r="Y34" s="24">
        <v>-24217</v>
      </c>
      <c r="Z34" s="6">
        <v>-3.54</v>
      </c>
      <c r="AA34" s="22">
        <v>684300</v>
      </c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7590037</v>
      </c>
      <c r="D38" s="19">
        <f>SUM(D39:D41)</f>
        <v>0</v>
      </c>
      <c r="E38" s="20">
        <f t="shared" si="7"/>
        <v>11730500</v>
      </c>
      <c r="F38" s="21">
        <f t="shared" si="7"/>
        <v>11680500</v>
      </c>
      <c r="G38" s="21">
        <f t="shared" si="7"/>
        <v>6080</v>
      </c>
      <c r="H38" s="21">
        <f t="shared" si="7"/>
        <v>395303</v>
      </c>
      <c r="I38" s="21">
        <f t="shared" si="7"/>
        <v>387912</v>
      </c>
      <c r="J38" s="21">
        <f t="shared" si="7"/>
        <v>789295</v>
      </c>
      <c r="K38" s="21">
        <f t="shared" si="7"/>
        <v>409265</v>
      </c>
      <c r="L38" s="21">
        <f t="shared" si="7"/>
        <v>376563</v>
      </c>
      <c r="M38" s="21">
        <f t="shared" si="7"/>
        <v>782862</v>
      </c>
      <c r="N38" s="21">
        <f t="shared" si="7"/>
        <v>1568690</v>
      </c>
      <c r="O38" s="21">
        <f t="shared" si="7"/>
        <v>362558</v>
      </c>
      <c r="P38" s="21">
        <f t="shared" si="7"/>
        <v>461473</v>
      </c>
      <c r="Q38" s="21">
        <f t="shared" si="7"/>
        <v>419864</v>
      </c>
      <c r="R38" s="21">
        <f t="shared" si="7"/>
        <v>1243895</v>
      </c>
      <c r="S38" s="21">
        <f t="shared" si="7"/>
        <v>364485</v>
      </c>
      <c r="T38" s="21">
        <f t="shared" si="7"/>
        <v>367471</v>
      </c>
      <c r="U38" s="21">
        <f t="shared" si="7"/>
        <v>403549</v>
      </c>
      <c r="V38" s="21">
        <f t="shared" si="7"/>
        <v>1135505</v>
      </c>
      <c r="W38" s="21">
        <f t="shared" si="7"/>
        <v>4737385</v>
      </c>
      <c r="X38" s="21">
        <f t="shared" si="7"/>
        <v>11680500</v>
      </c>
      <c r="Y38" s="21">
        <f t="shared" si="7"/>
        <v>-6943115</v>
      </c>
      <c r="Z38" s="4">
        <f>+IF(X38&lt;&gt;0,+(Y38/X38)*100,0)</f>
        <v>-59.441933136423955</v>
      </c>
      <c r="AA38" s="19">
        <f>SUM(AA39:AA41)</f>
        <v>11680500</v>
      </c>
    </row>
    <row r="39" spans="1:27" ht="12.75">
      <c r="A39" s="5" t="s">
        <v>42</v>
      </c>
      <c r="B39" s="3"/>
      <c r="C39" s="22">
        <v>2337</v>
      </c>
      <c r="D39" s="22"/>
      <c r="E39" s="23"/>
      <c r="F39" s="24"/>
      <c r="G39" s="24"/>
      <c r="H39" s="24">
        <v>66919</v>
      </c>
      <c r="I39" s="24">
        <v>66919</v>
      </c>
      <c r="J39" s="24">
        <v>133838</v>
      </c>
      <c r="K39" s="24">
        <v>66919</v>
      </c>
      <c r="L39" s="24">
        <v>66919</v>
      </c>
      <c r="M39" s="24">
        <v>66919</v>
      </c>
      <c r="N39" s="24">
        <v>200757</v>
      </c>
      <c r="O39" s="24">
        <v>66919</v>
      </c>
      <c r="P39" s="24">
        <v>176323</v>
      </c>
      <c r="Q39" s="24">
        <v>66919</v>
      </c>
      <c r="R39" s="24">
        <v>310161</v>
      </c>
      <c r="S39" s="24">
        <v>67829</v>
      </c>
      <c r="T39" s="24">
        <v>67929</v>
      </c>
      <c r="U39" s="24">
        <v>68228</v>
      </c>
      <c r="V39" s="24">
        <v>203986</v>
      </c>
      <c r="W39" s="24">
        <v>848742</v>
      </c>
      <c r="X39" s="24"/>
      <c r="Y39" s="24">
        <v>848742</v>
      </c>
      <c r="Z39" s="6"/>
      <c r="AA39" s="22"/>
    </row>
    <row r="40" spans="1:27" ht="12.75">
      <c r="A40" s="5" t="s">
        <v>43</v>
      </c>
      <c r="B40" s="3"/>
      <c r="C40" s="22">
        <v>7587700</v>
      </c>
      <c r="D40" s="22"/>
      <c r="E40" s="23">
        <v>11730500</v>
      </c>
      <c r="F40" s="24">
        <v>11680500</v>
      </c>
      <c r="G40" s="24">
        <v>6080</v>
      </c>
      <c r="H40" s="24">
        <v>328384</v>
      </c>
      <c r="I40" s="24">
        <v>320993</v>
      </c>
      <c r="J40" s="24">
        <v>655457</v>
      </c>
      <c r="K40" s="24">
        <v>342346</v>
      </c>
      <c r="L40" s="24">
        <v>309644</v>
      </c>
      <c r="M40" s="24">
        <v>715943</v>
      </c>
      <c r="N40" s="24">
        <v>1367933</v>
      </c>
      <c r="O40" s="24">
        <v>295639</v>
      </c>
      <c r="P40" s="24">
        <v>285150</v>
      </c>
      <c r="Q40" s="24">
        <v>352945</v>
      </c>
      <c r="R40" s="24">
        <v>933734</v>
      </c>
      <c r="S40" s="24">
        <v>296656</v>
      </c>
      <c r="T40" s="24">
        <v>299542</v>
      </c>
      <c r="U40" s="24">
        <v>335321</v>
      </c>
      <c r="V40" s="24">
        <v>931519</v>
      </c>
      <c r="W40" s="24">
        <v>3888643</v>
      </c>
      <c r="X40" s="24">
        <v>11680500</v>
      </c>
      <c r="Y40" s="24">
        <v>-7791857</v>
      </c>
      <c r="Z40" s="6">
        <v>-66.71</v>
      </c>
      <c r="AA40" s="22">
        <v>11680500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19296887</v>
      </c>
      <c r="D42" s="19">
        <f>SUM(D43:D46)</f>
        <v>0</v>
      </c>
      <c r="E42" s="20">
        <f t="shared" si="8"/>
        <v>22575121</v>
      </c>
      <c r="F42" s="21">
        <f t="shared" si="8"/>
        <v>21690121</v>
      </c>
      <c r="G42" s="21">
        <f t="shared" si="8"/>
        <v>47557</v>
      </c>
      <c r="H42" s="21">
        <f t="shared" si="8"/>
        <v>393535</v>
      </c>
      <c r="I42" s="21">
        <f t="shared" si="8"/>
        <v>2922380</v>
      </c>
      <c r="J42" s="21">
        <f t="shared" si="8"/>
        <v>3363472</v>
      </c>
      <c r="K42" s="21">
        <f t="shared" si="8"/>
        <v>1293359</v>
      </c>
      <c r="L42" s="21">
        <f t="shared" si="8"/>
        <v>1242639</v>
      </c>
      <c r="M42" s="21">
        <f t="shared" si="8"/>
        <v>1515945</v>
      </c>
      <c r="N42" s="21">
        <f t="shared" si="8"/>
        <v>4051943</v>
      </c>
      <c r="O42" s="21">
        <f t="shared" si="8"/>
        <v>1177690</v>
      </c>
      <c r="P42" s="21">
        <f t="shared" si="8"/>
        <v>2121186</v>
      </c>
      <c r="Q42" s="21">
        <f t="shared" si="8"/>
        <v>957584</v>
      </c>
      <c r="R42" s="21">
        <f t="shared" si="8"/>
        <v>4256460</v>
      </c>
      <c r="S42" s="21">
        <f t="shared" si="8"/>
        <v>1156919</v>
      </c>
      <c r="T42" s="21">
        <f t="shared" si="8"/>
        <v>1115039</v>
      </c>
      <c r="U42" s="21">
        <f t="shared" si="8"/>
        <v>2206241</v>
      </c>
      <c r="V42" s="21">
        <f t="shared" si="8"/>
        <v>4478199</v>
      </c>
      <c r="W42" s="21">
        <f t="shared" si="8"/>
        <v>16150074</v>
      </c>
      <c r="X42" s="21">
        <f t="shared" si="8"/>
        <v>21690121</v>
      </c>
      <c r="Y42" s="21">
        <f t="shared" si="8"/>
        <v>-5540047</v>
      </c>
      <c r="Z42" s="4">
        <f>+IF(X42&lt;&gt;0,+(Y42/X42)*100,0)</f>
        <v>-25.541798498957196</v>
      </c>
      <c r="AA42" s="19">
        <f>SUM(AA43:AA46)</f>
        <v>21690121</v>
      </c>
    </row>
    <row r="43" spans="1:27" ht="12.75">
      <c r="A43" s="5" t="s">
        <v>46</v>
      </c>
      <c r="B43" s="3"/>
      <c r="C43" s="22">
        <v>10222939</v>
      </c>
      <c r="D43" s="22"/>
      <c r="E43" s="23">
        <v>12977905</v>
      </c>
      <c r="F43" s="24">
        <v>12527905</v>
      </c>
      <c r="G43" s="24">
        <v>31465</v>
      </c>
      <c r="H43" s="24">
        <v>81567</v>
      </c>
      <c r="I43" s="24">
        <v>2168946</v>
      </c>
      <c r="J43" s="24">
        <v>2281978</v>
      </c>
      <c r="K43" s="24">
        <v>842385</v>
      </c>
      <c r="L43" s="24">
        <v>778132</v>
      </c>
      <c r="M43" s="24">
        <v>882998</v>
      </c>
      <c r="N43" s="24">
        <v>2503515</v>
      </c>
      <c r="O43" s="24">
        <v>777595</v>
      </c>
      <c r="P43" s="24">
        <v>1547268</v>
      </c>
      <c r="Q43" s="24">
        <v>526260</v>
      </c>
      <c r="R43" s="24">
        <v>2851123</v>
      </c>
      <c r="S43" s="24">
        <v>777231</v>
      </c>
      <c r="T43" s="24">
        <v>771270</v>
      </c>
      <c r="U43" s="24">
        <v>1701647</v>
      </c>
      <c r="V43" s="24">
        <v>3250148</v>
      </c>
      <c r="W43" s="24">
        <v>10886764</v>
      </c>
      <c r="X43" s="24">
        <v>12527905</v>
      </c>
      <c r="Y43" s="24">
        <v>-1641141</v>
      </c>
      <c r="Z43" s="6">
        <v>-13.1</v>
      </c>
      <c r="AA43" s="22">
        <v>12527905</v>
      </c>
    </row>
    <row r="44" spans="1:27" ht="12.75">
      <c r="A44" s="5" t="s">
        <v>47</v>
      </c>
      <c r="B44" s="3"/>
      <c r="C44" s="22">
        <v>4193886</v>
      </c>
      <c r="D44" s="22"/>
      <c r="E44" s="23">
        <v>3846105</v>
      </c>
      <c r="F44" s="24">
        <v>3576105</v>
      </c>
      <c r="G44" s="24"/>
      <c r="H44" s="24">
        <v>68966</v>
      </c>
      <c r="I44" s="24">
        <v>214662</v>
      </c>
      <c r="J44" s="24">
        <v>283628</v>
      </c>
      <c r="K44" s="24">
        <v>107275</v>
      </c>
      <c r="L44" s="24">
        <v>118346</v>
      </c>
      <c r="M44" s="24">
        <v>133545</v>
      </c>
      <c r="N44" s="24">
        <v>359166</v>
      </c>
      <c r="O44" s="24">
        <v>91322</v>
      </c>
      <c r="P44" s="24">
        <v>147919</v>
      </c>
      <c r="Q44" s="24">
        <v>138872</v>
      </c>
      <c r="R44" s="24">
        <v>378113</v>
      </c>
      <c r="S44" s="24">
        <v>84058</v>
      </c>
      <c r="T44" s="24">
        <v>74695</v>
      </c>
      <c r="U44" s="24">
        <v>125813</v>
      </c>
      <c r="V44" s="24">
        <v>284566</v>
      </c>
      <c r="W44" s="24">
        <v>1305473</v>
      </c>
      <c r="X44" s="24">
        <v>3576105</v>
      </c>
      <c r="Y44" s="24">
        <v>-2270632</v>
      </c>
      <c r="Z44" s="6">
        <v>-63.49</v>
      </c>
      <c r="AA44" s="22">
        <v>3576105</v>
      </c>
    </row>
    <row r="45" spans="1:27" ht="12.75">
      <c r="A45" s="5" t="s">
        <v>48</v>
      </c>
      <c r="B45" s="3"/>
      <c r="C45" s="25">
        <v>3348740</v>
      </c>
      <c r="D45" s="25"/>
      <c r="E45" s="26">
        <v>3312205</v>
      </c>
      <c r="F45" s="27">
        <v>3147205</v>
      </c>
      <c r="G45" s="27">
        <v>16092</v>
      </c>
      <c r="H45" s="27">
        <v>127421</v>
      </c>
      <c r="I45" s="27">
        <v>271015</v>
      </c>
      <c r="J45" s="27">
        <v>414528</v>
      </c>
      <c r="K45" s="27">
        <v>207898</v>
      </c>
      <c r="L45" s="27">
        <v>217601</v>
      </c>
      <c r="M45" s="27">
        <v>287619</v>
      </c>
      <c r="N45" s="27">
        <v>713118</v>
      </c>
      <c r="O45" s="27">
        <v>185257</v>
      </c>
      <c r="P45" s="27">
        <v>287361</v>
      </c>
      <c r="Q45" s="27">
        <v>144034</v>
      </c>
      <c r="R45" s="27">
        <v>616652</v>
      </c>
      <c r="S45" s="27">
        <v>178954</v>
      </c>
      <c r="T45" s="27">
        <v>157404</v>
      </c>
      <c r="U45" s="27">
        <v>202898</v>
      </c>
      <c r="V45" s="27">
        <v>539256</v>
      </c>
      <c r="W45" s="27">
        <v>2283554</v>
      </c>
      <c r="X45" s="27">
        <v>3147205</v>
      </c>
      <c r="Y45" s="27">
        <v>-863651</v>
      </c>
      <c r="Z45" s="7">
        <v>-27.44</v>
      </c>
      <c r="AA45" s="25">
        <v>3147205</v>
      </c>
    </row>
    <row r="46" spans="1:27" ht="12.75">
      <c r="A46" s="5" t="s">
        <v>49</v>
      </c>
      <c r="B46" s="3"/>
      <c r="C46" s="22">
        <v>1531322</v>
      </c>
      <c r="D46" s="22"/>
      <c r="E46" s="23">
        <v>2438906</v>
      </c>
      <c r="F46" s="24">
        <v>2438906</v>
      </c>
      <c r="G46" s="24"/>
      <c r="H46" s="24">
        <v>115581</v>
      </c>
      <c r="I46" s="24">
        <v>267757</v>
      </c>
      <c r="J46" s="24">
        <v>383338</v>
      </c>
      <c r="K46" s="24">
        <v>135801</v>
      </c>
      <c r="L46" s="24">
        <v>128560</v>
      </c>
      <c r="M46" s="24">
        <v>211783</v>
      </c>
      <c r="N46" s="24">
        <v>476144</v>
      </c>
      <c r="O46" s="24">
        <v>123516</v>
      </c>
      <c r="P46" s="24">
        <v>138638</v>
      </c>
      <c r="Q46" s="24">
        <v>148418</v>
      </c>
      <c r="R46" s="24">
        <v>410572</v>
      </c>
      <c r="S46" s="24">
        <v>116676</v>
      </c>
      <c r="T46" s="24">
        <v>111670</v>
      </c>
      <c r="U46" s="24">
        <v>175883</v>
      </c>
      <c r="V46" s="24">
        <v>404229</v>
      </c>
      <c r="W46" s="24">
        <v>1674283</v>
      </c>
      <c r="X46" s="24">
        <v>2438906</v>
      </c>
      <c r="Y46" s="24">
        <v>-764623</v>
      </c>
      <c r="Z46" s="6">
        <v>-31.35</v>
      </c>
      <c r="AA46" s="22">
        <v>2438906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64789229</v>
      </c>
      <c r="D48" s="40">
        <f>+D28+D32+D38+D42+D47</f>
        <v>0</v>
      </c>
      <c r="E48" s="41">
        <f t="shared" si="9"/>
        <v>66125217</v>
      </c>
      <c r="F48" s="42">
        <f t="shared" si="9"/>
        <v>64017217</v>
      </c>
      <c r="G48" s="42">
        <f t="shared" si="9"/>
        <v>403608</v>
      </c>
      <c r="H48" s="42">
        <f t="shared" si="9"/>
        <v>2347293</v>
      </c>
      <c r="I48" s="42">
        <f t="shared" si="9"/>
        <v>6847437</v>
      </c>
      <c r="J48" s="42">
        <f t="shared" si="9"/>
        <v>9598338</v>
      </c>
      <c r="K48" s="42">
        <f t="shared" si="9"/>
        <v>4026209</v>
      </c>
      <c r="L48" s="42">
        <f t="shared" si="9"/>
        <v>3653423</v>
      </c>
      <c r="M48" s="42">
        <f t="shared" si="9"/>
        <v>6377680</v>
      </c>
      <c r="N48" s="42">
        <f t="shared" si="9"/>
        <v>14057312</v>
      </c>
      <c r="O48" s="42">
        <f t="shared" si="9"/>
        <v>3489174</v>
      </c>
      <c r="P48" s="42">
        <f t="shared" si="9"/>
        <v>4925805</v>
      </c>
      <c r="Q48" s="42">
        <f t="shared" si="9"/>
        <v>3739476</v>
      </c>
      <c r="R48" s="42">
        <f t="shared" si="9"/>
        <v>12154455</v>
      </c>
      <c r="S48" s="42">
        <f t="shared" si="9"/>
        <v>3523640</v>
      </c>
      <c r="T48" s="42">
        <f t="shared" si="9"/>
        <v>3361816</v>
      </c>
      <c r="U48" s="42">
        <f t="shared" si="9"/>
        <v>5008513</v>
      </c>
      <c r="V48" s="42">
        <f t="shared" si="9"/>
        <v>11893969</v>
      </c>
      <c r="W48" s="42">
        <f t="shared" si="9"/>
        <v>47704074</v>
      </c>
      <c r="X48" s="42">
        <f t="shared" si="9"/>
        <v>64017217</v>
      </c>
      <c r="Y48" s="42">
        <f t="shared" si="9"/>
        <v>-16313143</v>
      </c>
      <c r="Z48" s="43">
        <f>+IF(X48&lt;&gt;0,+(Y48/X48)*100,0)</f>
        <v>-25.48243076546111</v>
      </c>
      <c r="AA48" s="40">
        <f>+AA28+AA32+AA38+AA42+AA47</f>
        <v>64017217</v>
      </c>
    </row>
    <row r="49" spans="1:27" ht="12.75">
      <c r="A49" s="14" t="s">
        <v>88</v>
      </c>
      <c r="B49" s="15"/>
      <c r="C49" s="44">
        <f aca="true" t="shared" si="10" ref="C49:Y49">+C25-C48</f>
        <v>49060624</v>
      </c>
      <c r="D49" s="44">
        <f>+D25-D48</f>
        <v>0</v>
      </c>
      <c r="E49" s="45">
        <f t="shared" si="10"/>
        <v>28050246</v>
      </c>
      <c r="F49" s="46">
        <f t="shared" si="10"/>
        <v>4625385</v>
      </c>
      <c r="G49" s="46">
        <f t="shared" si="10"/>
        <v>809206</v>
      </c>
      <c r="H49" s="46">
        <f t="shared" si="10"/>
        <v>275356</v>
      </c>
      <c r="I49" s="46">
        <f t="shared" si="10"/>
        <v>-4868613</v>
      </c>
      <c r="J49" s="46">
        <f t="shared" si="10"/>
        <v>-3784051</v>
      </c>
      <c r="K49" s="46">
        <f t="shared" si="10"/>
        <v>2626419</v>
      </c>
      <c r="L49" s="46">
        <f t="shared" si="10"/>
        <v>-1231404</v>
      </c>
      <c r="M49" s="46">
        <f t="shared" si="10"/>
        <v>3305162</v>
      </c>
      <c r="N49" s="46">
        <f t="shared" si="10"/>
        <v>4700177</v>
      </c>
      <c r="O49" s="46">
        <f t="shared" si="10"/>
        <v>491711</v>
      </c>
      <c r="P49" s="46">
        <f t="shared" si="10"/>
        <v>-424696</v>
      </c>
      <c r="Q49" s="46">
        <f t="shared" si="10"/>
        <v>-603737</v>
      </c>
      <c r="R49" s="46">
        <f t="shared" si="10"/>
        <v>-536722</v>
      </c>
      <c r="S49" s="46">
        <f t="shared" si="10"/>
        <v>-1296895</v>
      </c>
      <c r="T49" s="46">
        <f t="shared" si="10"/>
        <v>-1141727</v>
      </c>
      <c r="U49" s="46">
        <f t="shared" si="10"/>
        <v>-2625868</v>
      </c>
      <c r="V49" s="46">
        <f t="shared" si="10"/>
        <v>-5064490</v>
      </c>
      <c r="W49" s="46">
        <f t="shared" si="10"/>
        <v>-4685086</v>
      </c>
      <c r="X49" s="46">
        <f>IF(F25=F48,0,X25-X48)</f>
        <v>4625385</v>
      </c>
      <c r="Y49" s="46">
        <f t="shared" si="10"/>
        <v>-9310471</v>
      </c>
      <c r="Z49" s="47">
        <f>+IF(X49&lt;&gt;0,+(Y49/X49)*100,0)</f>
        <v>-201.29072498829825</v>
      </c>
      <c r="AA49" s="44">
        <f>+AA25-AA48</f>
        <v>4625385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28642421</v>
      </c>
      <c r="D5" s="19">
        <f>SUM(D6:D8)</f>
        <v>0</v>
      </c>
      <c r="E5" s="20">
        <f t="shared" si="0"/>
        <v>30165019</v>
      </c>
      <c r="F5" s="21">
        <f t="shared" si="0"/>
        <v>34463031</v>
      </c>
      <c r="G5" s="21">
        <f t="shared" si="0"/>
        <v>8513806</v>
      </c>
      <c r="H5" s="21">
        <f t="shared" si="0"/>
        <v>76576</v>
      </c>
      <c r="I5" s="21">
        <f t="shared" si="0"/>
        <v>8150108</v>
      </c>
      <c r="J5" s="21">
        <f t="shared" si="0"/>
        <v>16740490</v>
      </c>
      <c r="K5" s="21">
        <f t="shared" si="0"/>
        <v>211308</v>
      </c>
      <c r="L5" s="21">
        <f t="shared" si="0"/>
        <v>712960</v>
      </c>
      <c r="M5" s="21">
        <f t="shared" si="0"/>
        <v>6493206</v>
      </c>
      <c r="N5" s="21">
        <f t="shared" si="0"/>
        <v>7417474</v>
      </c>
      <c r="O5" s="21">
        <f t="shared" si="0"/>
        <v>338837</v>
      </c>
      <c r="P5" s="21">
        <f t="shared" si="0"/>
        <v>142071</v>
      </c>
      <c r="Q5" s="21">
        <f t="shared" si="0"/>
        <v>5244372</v>
      </c>
      <c r="R5" s="21">
        <f t="shared" si="0"/>
        <v>5725280</v>
      </c>
      <c r="S5" s="21">
        <f t="shared" si="0"/>
        <v>133020</v>
      </c>
      <c r="T5" s="21">
        <f t="shared" si="0"/>
        <v>145304</v>
      </c>
      <c r="U5" s="21">
        <f t="shared" si="0"/>
        <v>134206</v>
      </c>
      <c r="V5" s="21">
        <f t="shared" si="0"/>
        <v>412530</v>
      </c>
      <c r="W5" s="21">
        <f t="shared" si="0"/>
        <v>30295774</v>
      </c>
      <c r="X5" s="21">
        <f t="shared" si="0"/>
        <v>34463031</v>
      </c>
      <c r="Y5" s="21">
        <f t="shared" si="0"/>
        <v>-4167257</v>
      </c>
      <c r="Z5" s="4">
        <f>+IF(X5&lt;&gt;0,+(Y5/X5)*100,0)</f>
        <v>-12.091963124195315</v>
      </c>
      <c r="AA5" s="19">
        <f>SUM(AA6:AA8)</f>
        <v>34463031</v>
      </c>
    </row>
    <row r="6" spans="1:27" ht="12.75">
      <c r="A6" s="5" t="s">
        <v>32</v>
      </c>
      <c r="B6" s="3"/>
      <c r="C6" s="22">
        <v>17444416</v>
      </c>
      <c r="D6" s="22"/>
      <c r="E6" s="23">
        <v>18953000</v>
      </c>
      <c r="F6" s="24">
        <v>19724600</v>
      </c>
      <c r="G6" s="24"/>
      <c r="H6" s="24"/>
      <c r="I6" s="24">
        <v>7897000</v>
      </c>
      <c r="J6" s="24">
        <v>7897000</v>
      </c>
      <c r="K6" s="24"/>
      <c r="L6" s="24"/>
      <c r="M6" s="24">
        <v>6318175</v>
      </c>
      <c r="N6" s="24">
        <v>6318175</v>
      </c>
      <c r="O6" s="24"/>
      <c r="P6" s="24"/>
      <c r="Q6" s="24">
        <v>4738000</v>
      </c>
      <c r="R6" s="24">
        <v>4738000</v>
      </c>
      <c r="S6" s="24"/>
      <c r="T6" s="24"/>
      <c r="U6" s="24"/>
      <c r="V6" s="24"/>
      <c r="W6" s="24">
        <v>18953175</v>
      </c>
      <c r="X6" s="24">
        <v>19724600</v>
      </c>
      <c r="Y6" s="24">
        <v>-771425</v>
      </c>
      <c r="Z6" s="6">
        <v>-3.91</v>
      </c>
      <c r="AA6" s="22">
        <v>19724600</v>
      </c>
    </row>
    <row r="7" spans="1:27" ht="12.75">
      <c r="A7" s="5" t="s">
        <v>33</v>
      </c>
      <c r="B7" s="3"/>
      <c r="C7" s="25">
        <v>11198005</v>
      </c>
      <c r="D7" s="25"/>
      <c r="E7" s="26">
        <v>11212019</v>
      </c>
      <c r="F7" s="27">
        <v>14738431</v>
      </c>
      <c r="G7" s="27">
        <v>8513806</v>
      </c>
      <c r="H7" s="27">
        <v>76576</v>
      </c>
      <c r="I7" s="27">
        <v>253108</v>
      </c>
      <c r="J7" s="27">
        <v>8843490</v>
      </c>
      <c r="K7" s="27">
        <v>211308</v>
      </c>
      <c r="L7" s="27">
        <v>712960</v>
      </c>
      <c r="M7" s="27">
        <v>175031</v>
      </c>
      <c r="N7" s="27">
        <v>1099299</v>
      </c>
      <c r="O7" s="27">
        <v>338837</v>
      </c>
      <c r="P7" s="27">
        <v>142071</v>
      </c>
      <c r="Q7" s="27">
        <v>506372</v>
      </c>
      <c r="R7" s="27">
        <v>987280</v>
      </c>
      <c r="S7" s="27">
        <v>133020</v>
      </c>
      <c r="T7" s="27">
        <v>145304</v>
      </c>
      <c r="U7" s="27">
        <v>134206</v>
      </c>
      <c r="V7" s="27">
        <v>412530</v>
      </c>
      <c r="W7" s="27">
        <v>11342599</v>
      </c>
      <c r="X7" s="27">
        <v>14738431</v>
      </c>
      <c r="Y7" s="27">
        <v>-3395832</v>
      </c>
      <c r="Z7" s="7">
        <v>-23.04</v>
      </c>
      <c r="AA7" s="25">
        <v>14738431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3002793</v>
      </c>
      <c r="D9" s="19">
        <f>SUM(D10:D14)</f>
        <v>0</v>
      </c>
      <c r="E9" s="20">
        <f t="shared" si="1"/>
        <v>482686</v>
      </c>
      <c r="F9" s="21">
        <f t="shared" si="1"/>
        <v>1209217</v>
      </c>
      <c r="G9" s="21">
        <f t="shared" si="1"/>
        <v>0</v>
      </c>
      <c r="H9" s="21">
        <f t="shared" si="1"/>
        <v>0</v>
      </c>
      <c r="I9" s="21">
        <f t="shared" si="1"/>
        <v>112477</v>
      </c>
      <c r="J9" s="21">
        <f t="shared" si="1"/>
        <v>112477</v>
      </c>
      <c r="K9" s="21">
        <f t="shared" si="1"/>
        <v>133328</v>
      </c>
      <c r="L9" s="21">
        <f t="shared" si="1"/>
        <v>57288</v>
      </c>
      <c r="M9" s="21">
        <f t="shared" si="1"/>
        <v>68620</v>
      </c>
      <c r="N9" s="21">
        <f t="shared" si="1"/>
        <v>259236</v>
      </c>
      <c r="O9" s="21">
        <f t="shared" si="1"/>
        <v>51470</v>
      </c>
      <c r="P9" s="21">
        <f t="shared" si="1"/>
        <v>70693</v>
      </c>
      <c r="Q9" s="21">
        <f t="shared" si="1"/>
        <v>437199</v>
      </c>
      <c r="R9" s="21">
        <f t="shared" si="1"/>
        <v>559362</v>
      </c>
      <c r="S9" s="21">
        <f t="shared" si="1"/>
        <v>57288</v>
      </c>
      <c r="T9" s="21">
        <f t="shared" si="1"/>
        <v>57288</v>
      </c>
      <c r="U9" s="21">
        <f t="shared" si="1"/>
        <v>0</v>
      </c>
      <c r="V9" s="21">
        <f t="shared" si="1"/>
        <v>114576</v>
      </c>
      <c r="W9" s="21">
        <f t="shared" si="1"/>
        <v>1045651</v>
      </c>
      <c r="X9" s="21">
        <f t="shared" si="1"/>
        <v>1209217</v>
      </c>
      <c r="Y9" s="21">
        <f t="shared" si="1"/>
        <v>-163566</v>
      </c>
      <c r="Z9" s="4">
        <f>+IF(X9&lt;&gt;0,+(Y9/X9)*100,0)</f>
        <v>-13.526604405991646</v>
      </c>
      <c r="AA9" s="19">
        <f>SUM(AA10:AA14)</f>
        <v>1209217</v>
      </c>
    </row>
    <row r="10" spans="1:27" ht="12.75">
      <c r="A10" s="5" t="s">
        <v>36</v>
      </c>
      <c r="B10" s="3"/>
      <c r="C10" s="22">
        <v>708000</v>
      </c>
      <c r="D10" s="22"/>
      <c r="E10" s="23">
        <v>692034</v>
      </c>
      <c r="F10" s="24">
        <v>751490</v>
      </c>
      <c r="G10" s="24"/>
      <c r="H10" s="24"/>
      <c r="I10" s="24">
        <v>112477</v>
      </c>
      <c r="J10" s="24">
        <v>112477</v>
      </c>
      <c r="K10" s="24">
        <v>133328</v>
      </c>
      <c r="L10" s="24">
        <v>57288</v>
      </c>
      <c r="M10" s="24">
        <v>68620</v>
      </c>
      <c r="N10" s="24">
        <v>259236</v>
      </c>
      <c r="O10" s="24">
        <v>51470</v>
      </c>
      <c r="P10" s="24">
        <v>70693</v>
      </c>
      <c r="Q10" s="24">
        <v>57288</v>
      </c>
      <c r="R10" s="24">
        <v>179451</v>
      </c>
      <c r="S10" s="24">
        <v>57288</v>
      </c>
      <c r="T10" s="24">
        <v>57288</v>
      </c>
      <c r="U10" s="24"/>
      <c r="V10" s="24">
        <v>114576</v>
      </c>
      <c r="W10" s="24">
        <v>665740</v>
      </c>
      <c r="X10" s="24">
        <v>751490</v>
      </c>
      <c r="Y10" s="24">
        <v>-85750</v>
      </c>
      <c r="Z10" s="6">
        <v>-11.41</v>
      </c>
      <c r="AA10" s="22">
        <v>751490</v>
      </c>
    </row>
    <row r="11" spans="1:27" ht="12.75">
      <c r="A11" s="5" t="s">
        <v>37</v>
      </c>
      <c r="B11" s="3"/>
      <c r="C11" s="22">
        <v>2294793</v>
      </c>
      <c r="D11" s="22"/>
      <c r="E11" s="23">
        <v>-209348</v>
      </c>
      <c r="F11" s="24">
        <v>457727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>
        <v>379911</v>
      </c>
      <c r="R11" s="24">
        <v>379911</v>
      </c>
      <c r="S11" s="24"/>
      <c r="T11" s="24"/>
      <c r="U11" s="24"/>
      <c r="V11" s="24"/>
      <c r="W11" s="24">
        <v>379911</v>
      </c>
      <c r="X11" s="24">
        <v>457727</v>
      </c>
      <c r="Y11" s="24">
        <v>-77816</v>
      </c>
      <c r="Z11" s="6">
        <v>-17</v>
      </c>
      <c r="AA11" s="22">
        <v>457727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286591</v>
      </c>
      <c r="D15" s="19">
        <f>SUM(D16:D18)</f>
        <v>0</v>
      </c>
      <c r="E15" s="20">
        <f t="shared" si="2"/>
        <v>-141644</v>
      </c>
      <c r="F15" s="21">
        <f t="shared" si="2"/>
        <v>150800</v>
      </c>
      <c r="G15" s="21">
        <f t="shared" si="2"/>
        <v>6056</v>
      </c>
      <c r="H15" s="21">
        <f t="shared" si="2"/>
        <v>4841</v>
      </c>
      <c r="I15" s="21">
        <f t="shared" si="2"/>
        <v>2992</v>
      </c>
      <c r="J15" s="21">
        <f t="shared" si="2"/>
        <v>13889</v>
      </c>
      <c r="K15" s="21">
        <f t="shared" si="2"/>
        <v>18791</v>
      </c>
      <c r="L15" s="21">
        <f t="shared" si="2"/>
        <v>8275</v>
      </c>
      <c r="M15" s="21">
        <f t="shared" si="2"/>
        <v>7188</v>
      </c>
      <c r="N15" s="21">
        <f t="shared" si="2"/>
        <v>34254</v>
      </c>
      <c r="O15" s="21">
        <f t="shared" si="2"/>
        <v>22156</v>
      </c>
      <c r="P15" s="21">
        <f t="shared" si="2"/>
        <v>1422</v>
      </c>
      <c r="Q15" s="21">
        <f t="shared" si="2"/>
        <v>3641</v>
      </c>
      <c r="R15" s="21">
        <f t="shared" si="2"/>
        <v>27219</v>
      </c>
      <c r="S15" s="21">
        <f t="shared" si="2"/>
        <v>3350</v>
      </c>
      <c r="T15" s="21">
        <f t="shared" si="2"/>
        <v>198</v>
      </c>
      <c r="U15" s="21">
        <f t="shared" si="2"/>
        <v>28</v>
      </c>
      <c r="V15" s="21">
        <f t="shared" si="2"/>
        <v>3576</v>
      </c>
      <c r="W15" s="21">
        <f t="shared" si="2"/>
        <v>78938</v>
      </c>
      <c r="X15" s="21">
        <f t="shared" si="2"/>
        <v>150800</v>
      </c>
      <c r="Y15" s="21">
        <f t="shared" si="2"/>
        <v>-71862</v>
      </c>
      <c r="Z15" s="4">
        <f>+IF(X15&lt;&gt;0,+(Y15/X15)*100,0)</f>
        <v>-47.65384615384615</v>
      </c>
      <c r="AA15" s="19">
        <f>SUM(AA16:AA18)</f>
        <v>150800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>
        <v>286591</v>
      </c>
      <c r="D17" s="22"/>
      <c r="E17" s="23">
        <v>-141644</v>
      </c>
      <c r="F17" s="24">
        <v>150800</v>
      </c>
      <c r="G17" s="24">
        <v>6056</v>
      </c>
      <c r="H17" s="24">
        <v>4841</v>
      </c>
      <c r="I17" s="24">
        <v>2992</v>
      </c>
      <c r="J17" s="24">
        <v>13889</v>
      </c>
      <c r="K17" s="24">
        <v>18791</v>
      </c>
      <c r="L17" s="24">
        <v>8275</v>
      </c>
      <c r="M17" s="24">
        <v>7188</v>
      </c>
      <c r="N17" s="24">
        <v>34254</v>
      </c>
      <c r="O17" s="24">
        <v>22156</v>
      </c>
      <c r="P17" s="24">
        <v>1422</v>
      </c>
      <c r="Q17" s="24">
        <v>3641</v>
      </c>
      <c r="R17" s="24">
        <v>27219</v>
      </c>
      <c r="S17" s="24">
        <v>3350</v>
      </c>
      <c r="T17" s="24">
        <v>198</v>
      </c>
      <c r="U17" s="24">
        <v>28</v>
      </c>
      <c r="V17" s="24">
        <v>3576</v>
      </c>
      <c r="W17" s="24">
        <v>78938</v>
      </c>
      <c r="X17" s="24">
        <v>150800</v>
      </c>
      <c r="Y17" s="24">
        <v>-71862</v>
      </c>
      <c r="Z17" s="6">
        <v>-47.65</v>
      </c>
      <c r="AA17" s="22">
        <v>150800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32831339</v>
      </c>
      <c r="D19" s="19">
        <f>SUM(D20:D23)</f>
        <v>0</v>
      </c>
      <c r="E19" s="20">
        <f t="shared" si="3"/>
        <v>34772961</v>
      </c>
      <c r="F19" s="21">
        <f t="shared" si="3"/>
        <v>48513243</v>
      </c>
      <c r="G19" s="21">
        <f t="shared" si="3"/>
        <v>1854121</v>
      </c>
      <c r="H19" s="21">
        <f t="shared" si="3"/>
        <v>1779494</v>
      </c>
      <c r="I19" s="21">
        <f t="shared" si="3"/>
        <v>1777651</v>
      </c>
      <c r="J19" s="21">
        <f t="shared" si="3"/>
        <v>5411266</v>
      </c>
      <c r="K19" s="21">
        <f t="shared" si="3"/>
        <v>1954131</v>
      </c>
      <c r="L19" s="21">
        <f t="shared" si="3"/>
        <v>2006534</v>
      </c>
      <c r="M19" s="21">
        <f t="shared" si="3"/>
        <v>3391519</v>
      </c>
      <c r="N19" s="21">
        <f t="shared" si="3"/>
        <v>7352184</v>
      </c>
      <c r="O19" s="21">
        <f t="shared" si="3"/>
        <v>2016914</v>
      </c>
      <c r="P19" s="21">
        <f t="shared" si="3"/>
        <v>1677090</v>
      </c>
      <c r="Q19" s="21">
        <f t="shared" si="3"/>
        <v>2073344</v>
      </c>
      <c r="R19" s="21">
        <f t="shared" si="3"/>
        <v>5767348</v>
      </c>
      <c r="S19" s="21">
        <f t="shared" si="3"/>
        <v>1908151</v>
      </c>
      <c r="T19" s="21">
        <f t="shared" si="3"/>
        <v>2355122</v>
      </c>
      <c r="U19" s="21">
        <f t="shared" si="3"/>
        <v>2247510</v>
      </c>
      <c r="V19" s="21">
        <f t="shared" si="3"/>
        <v>6510783</v>
      </c>
      <c r="W19" s="21">
        <f t="shared" si="3"/>
        <v>25041581</v>
      </c>
      <c r="X19" s="21">
        <f t="shared" si="3"/>
        <v>48513243</v>
      </c>
      <c r="Y19" s="21">
        <f t="shared" si="3"/>
        <v>-23471662</v>
      </c>
      <c r="Z19" s="4">
        <f>+IF(X19&lt;&gt;0,+(Y19/X19)*100,0)</f>
        <v>-48.381968610096834</v>
      </c>
      <c r="AA19" s="19">
        <f>SUM(AA20:AA23)</f>
        <v>48513243</v>
      </c>
    </row>
    <row r="20" spans="1:27" ht="12.75">
      <c r="A20" s="5" t="s">
        <v>46</v>
      </c>
      <c r="B20" s="3"/>
      <c r="C20" s="22">
        <v>9520868</v>
      </c>
      <c r="D20" s="22"/>
      <c r="E20" s="23">
        <v>11931924</v>
      </c>
      <c r="F20" s="24">
        <v>15244240</v>
      </c>
      <c r="G20" s="24">
        <v>857748</v>
      </c>
      <c r="H20" s="24">
        <v>618001</v>
      </c>
      <c r="I20" s="24">
        <v>767124</v>
      </c>
      <c r="J20" s="24">
        <v>2242873</v>
      </c>
      <c r="K20" s="24">
        <v>665982</v>
      </c>
      <c r="L20" s="24">
        <v>770406</v>
      </c>
      <c r="M20" s="24">
        <v>758839</v>
      </c>
      <c r="N20" s="24">
        <v>2195227</v>
      </c>
      <c r="O20" s="24">
        <v>913585</v>
      </c>
      <c r="P20" s="24">
        <v>404792</v>
      </c>
      <c r="Q20" s="24">
        <v>754796</v>
      </c>
      <c r="R20" s="24">
        <v>2073173</v>
      </c>
      <c r="S20" s="24">
        <v>505073</v>
      </c>
      <c r="T20" s="24">
        <v>1260454</v>
      </c>
      <c r="U20" s="24">
        <v>1055774</v>
      </c>
      <c r="V20" s="24">
        <v>2821301</v>
      </c>
      <c r="W20" s="24">
        <v>9332574</v>
      </c>
      <c r="X20" s="24">
        <v>15244240</v>
      </c>
      <c r="Y20" s="24">
        <v>-5911666</v>
      </c>
      <c r="Z20" s="6">
        <v>-38.78</v>
      </c>
      <c r="AA20" s="22">
        <v>15244240</v>
      </c>
    </row>
    <row r="21" spans="1:27" ht="12.75">
      <c r="A21" s="5" t="s">
        <v>47</v>
      </c>
      <c r="B21" s="3"/>
      <c r="C21" s="22">
        <v>17706278</v>
      </c>
      <c r="D21" s="22"/>
      <c r="E21" s="23">
        <v>17862306</v>
      </c>
      <c r="F21" s="24">
        <v>23770663</v>
      </c>
      <c r="G21" s="24">
        <v>697420</v>
      </c>
      <c r="H21" s="24">
        <v>864291</v>
      </c>
      <c r="I21" s="24">
        <v>714464</v>
      </c>
      <c r="J21" s="24">
        <v>2276175</v>
      </c>
      <c r="K21" s="24">
        <v>863269</v>
      </c>
      <c r="L21" s="24">
        <v>799807</v>
      </c>
      <c r="M21" s="24">
        <v>2080511</v>
      </c>
      <c r="N21" s="24">
        <v>3743587</v>
      </c>
      <c r="O21" s="24">
        <v>703669</v>
      </c>
      <c r="P21" s="24">
        <v>834089</v>
      </c>
      <c r="Q21" s="24">
        <v>815673</v>
      </c>
      <c r="R21" s="24">
        <v>2353431</v>
      </c>
      <c r="S21" s="24">
        <v>1080910</v>
      </c>
      <c r="T21" s="24">
        <v>751545</v>
      </c>
      <c r="U21" s="24">
        <v>883898</v>
      </c>
      <c r="V21" s="24">
        <v>2716353</v>
      </c>
      <c r="W21" s="24">
        <v>11089546</v>
      </c>
      <c r="X21" s="24">
        <v>23770663</v>
      </c>
      <c r="Y21" s="24">
        <v>-12681117</v>
      </c>
      <c r="Z21" s="6">
        <v>-53.35</v>
      </c>
      <c r="AA21" s="22">
        <v>23770663</v>
      </c>
    </row>
    <row r="22" spans="1:27" ht="12.75">
      <c r="A22" s="5" t="s">
        <v>48</v>
      </c>
      <c r="B22" s="3"/>
      <c r="C22" s="25">
        <v>4100380</v>
      </c>
      <c r="D22" s="25"/>
      <c r="E22" s="26">
        <v>3426008</v>
      </c>
      <c r="F22" s="27">
        <v>4571210</v>
      </c>
      <c r="G22" s="27">
        <v>159930</v>
      </c>
      <c r="H22" s="27">
        <v>155565</v>
      </c>
      <c r="I22" s="27">
        <v>158068</v>
      </c>
      <c r="J22" s="27">
        <v>473563</v>
      </c>
      <c r="K22" s="27">
        <v>283211</v>
      </c>
      <c r="L22" s="27">
        <v>292682</v>
      </c>
      <c r="M22" s="27">
        <v>406570</v>
      </c>
      <c r="N22" s="27">
        <v>982463</v>
      </c>
      <c r="O22" s="27">
        <v>250149</v>
      </c>
      <c r="P22" s="27">
        <v>292683</v>
      </c>
      <c r="Q22" s="27">
        <v>354616</v>
      </c>
      <c r="R22" s="27">
        <v>897448</v>
      </c>
      <c r="S22" s="27">
        <v>174774</v>
      </c>
      <c r="T22" s="27">
        <v>196638</v>
      </c>
      <c r="U22" s="27">
        <v>159775</v>
      </c>
      <c r="V22" s="27">
        <v>531187</v>
      </c>
      <c r="W22" s="27">
        <v>2884661</v>
      </c>
      <c r="X22" s="27">
        <v>4571210</v>
      </c>
      <c r="Y22" s="27">
        <v>-1686549</v>
      </c>
      <c r="Z22" s="7">
        <v>-36.9</v>
      </c>
      <c r="AA22" s="25">
        <v>4571210</v>
      </c>
    </row>
    <row r="23" spans="1:27" ht="12.75">
      <c r="A23" s="5" t="s">
        <v>49</v>
      </c>
      <c r="B23" s="3"/>
      <c r="C23" s="22">
        <v>1503813</v>
      </c>
      <c r="D23" s="22"/>
      <c r="E23" s="23">
        <v>1552723</v>
      </c>
      <c r="F23" s="24">
        <v>4927130</v>
      </c>
      <c r="G23" s="24">
        <v>139023</v>
      </c>
      <c r="H23" s="24">
        <v>141637</v>
      </c>
      <c r="I23" s="24">
        <v>137995</v>
      </c>
      <c r="J23" s="24">
        <v>418655</v>
      </c>
      <c r="K23" s="24">
        <v>141669</v>
      </c>
      <c r="L23" s="24">
        <v>143639</v>
      </c>
      <c r="M23" s="24">
        <v>145599</v>
      </c>
      <c r="N23" s="24">
        <v>430907</v>
      </c>
      <c r="O23" s="24">
        <v>149511</v>
      </c>
      <c r="P23" s="24">
        <v>145526</v>
      </c>
      <c r="Q23" s="24">
        <v>148259</v>
      </c>
      <c r="R23" s="24">
        <v>443296</v>
      </c>
      <c r="S23" s="24">
        <v>147394</v>
      </c>
      <c r="T23" s="24">
        <v>146485</v>
      </c>
      <c r="U23" s="24">
        <v>148063</v>
      </c>
      <c r="V23" s="24">
        <v>441942</v>
      </c>
      <c r="W23" s="24">
        <v>1734800</v>
      </c>
      <c r="X23" s="24">
        <v>4927130</v>
      </c>
      <c r="Y23" s="24">
        <v>-3192330</v>
      </c>
      <c r="Z23" s="6">
        <v>-64.79</v>
      </c>
      <c r="AA23" s="22">
        <v>4927130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64763144</v>
      </c>
      <c r="D25" s="40">
        <f>+D5+D9+D15+D19+D24</f>
        <v>0</v>
      </c>
      <c r="E25" s="41">
        <f t="shared" si="4"/>
        <v>65279022</v>
      </c>
      <c r="F25" s="42">
        <f t="shared" si="4"/>
        <v>84336291</v>
      </c>
      <c r="G25" s="42">
        <f t="shared" si="4"/>
        <v>10373983</v>
      </c>
      <c r="H25" s="42">
        <f t="shared" si="4"/>
        <v>1860911</v>
      </c>
      <c r="I25" s="42">
        <f t="shared" si="4"/>
        <v>10043228</v>
      </c>
      <c r="J25" s="42">
        <f t="shared" si="4"/>
        <v>22278122</v>
      </c>
      <c r="K25" s="42">
        <f t="shared" si="4"/>
        <v>2317558</v>
      </c>
      <c r="L25" s="42">
        <f t="shared" si="4"/>
        <v>2785057</v>
      </c>
      <c r="M25" s="42">
        <f t="shared" si="4"/>
        <v>9960533</v>
      </c>
      <c r="N25" s="42">
        <f t="shared" si="4"/>
        <v>15063148</v>
      </c>
      <c r="O25" s="42">
        <f t="shared" si="4"/>
        <v>2429377</v>
      </c>
      <c r="P25" s="42">
        <f t="shared" si="4"/>
        <v>1891276</v>
      </c>
      <c r="Q25" s="42">
        <f t="shared" si="4"/>
        <v>7758556</v>
      </c>
      <c r="R25" s="42">
        <f t="shared" si="4"/>
        <v>12079209</v>
      </c>
      <c r="S25" s="42">
        <f t="shared" si="4"/>
        <v>2101809</v>
      </c>
      <c r="T25" s="42">
        <f t="shared" si="4"/>
        <v>2557912</v>
      </c>
      <c r="U25" s="42">
        <f t="shared" si="4"/>
        <v>2381744</v>
      </c>
      <c r="V25" s="42">
        <f t="shared" si="4"/>
        <v>7041465</v>
      </c>
      <c r="W25" s="42">
        <f t="shared" si="4"/>
        <v>56461944</v>
      </c>
      <c r="X25" s="42">
        <f t="shared" si="4"/>
        <v>84336291</v>
      </c>
      <c r="Y25" s="42">
        <f t="shared" si="4"/>
        <v>-27874347</v>
      </c>
      <c r="Z25" s="43">
        <f>+IF(X25&lt;&gt;0,+(Y25/X25)*100,0)</f>
        <v>-33.05142622409136</v>
      </c>
      <c r="AA25" s="40">
        <f>+AA5+AA9+AA15+AA19+AA24</f>
        <v>84336291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23495927</v>
      </c>
      <c r="D28" s="19">
        <f>SUM(D29:D31)</f>
        <v>0</v>
      </c>
      <c r="E28" s="20">
        <f t="shared" si="5"/>
        <v>31966788</v>
      </c>
      <c r="F28" s="21">
        <f t="shared" si="5"/>
        <v>29694772</v>
      </c>
      <c r="G28" s="21">
        <f t="shared" si="5"/>
        <v>1589835</v>
      </c>
      <c r="H28" s="21">
        <f t="shared" si="5"/>
        <v>1664980</v>
      </c>
      <c r="I28" s="21">
        <f t="shared" si="5"/>
        <v>134607</v>
      </c>
      <c r="J28" s="21">
        <f t="shared" si="5"/>
        <v>3389422</v>
      </c>
      <c r="K28" s="21">
        <f t="shared" si="5"/>
        <v>2909627</v>
      </c>
      <c r="L28" s="21">
        <f t="shared" si="5"/>
        <v>2232665</v>
      </c>
      <c r="M28" s="21">
        <f t="shared" si="5"/>
        <v>1671257</v>
      </c>
      <c r="N28" s="21">
        <f t="shared" si="5"/>
        <v>6813549</v>
      </c>
      <c r="O28" s="21">
        <f t="shared" si="5"/>
        <v>1817853</v>
      </c>
      <c r="P28" s="21">
        <f t="shared" si="5"/>
        <v>1481700</v>
      </c>
      <c r="Q28" s="21">
        <f t="shared" si="5"/>
        <v>1912814</v>
      </c>
      <c r="R28" s="21">
        <f t="shared" si="5"/>
        <v>5212367</v>
      </c>
      <c r="S28" s="21">
        <f t="shared" si="5"/>
        <v>1389966</v>
      </c>
      <c r="T28" s="21">
        <f t="shared" si="5"/>
        <v>1559833</v>
      </c>
      <c r="U28" s="21">
        <f t="shared" si="5"/>
        <v>1558310</v>
      </c>
      <c r="V28" s="21">
        <f t="shared" si="5"/>
        <v>4508109</v>
      </c>
      <c r="W28" s="21">
        <f t="shared" si="5"/>
        <v>19923447</v>
      </c>
      <c r="X28" s="21">
        <f t="shared" si="5"/>
        <v>29694772</v>
      </c>
      <c r="Y28" s="21">
        <f t="shared" si="5"/>
        <v>-9771325</v>
      </c>
      <c r="Z28" s="4">
        <f>+IF(X28&lt;&gt;0,+(Y28/X28)*100,0)</f>
        <v>-32.905876495700994</v>
      </c>
      <c r="AA28" s="19">
        <f>SUM(AA29:AA31)</f>
        <v>29694772</v>
      </c>
    </row>
    <row r="29" spans="1:27" ht="12.75">
      <c r="A29" s="5" t="s">
        <v>32</v>
      </c>
      <c r="B29" s="3"/>
      <c r="C29" s="22">
        <v>7665174</v>
      </c>
      <c r="D29" s="22"/>
      <c r="E29" s="23">
        <v>9100101</v>
      </c>
      <c r="F29" s="24">
        <v>8779904</v>
      </c>
      <c r="G29" s="24">
        <v>616346</v>
      </c>
      <c r="H29" s="24">
        <v>597533</v>
      </c>
      <c r="I29" s="24">
        <v>67209</v>
      </c>
      <c r="J29" s="24">
        <v>1281088</v>
      </c>
      <c r="K29" s="24">
        <v>1116797</v>
      </c>
      <c r="L29" s="24">
        <v>576568</v>
      </c>
      <c r="M29" s="24">
        <v>669647</v>
      </c>
      <c r="N29" s="24">
        <v>2363012</v>
      </c>
      <c r="O29" s="24">
        <v>576909</v>
      </c>
      <c r="P29" s="24">
        <v>565389</v>
      </c>
      <c r="Q29" s="24">
        <v>485063</v>
      </c>
      <c r="R29" s="24">
        <v>1627361</v>
      </c>
      <c r="S29" s="24">
        <v>513989</v>
      </c>
      <c r="T29" s="24">
        <v>474402</v>
      </c>
      <c r="U29" s="24">
        <v>551498</v>
      </c>
      <c r="V29" s="24">
        <v>1539889</v>
      </c>
      <c r="W29" s="24">
        <v>6811350</v>
      </c>
      <c r="X29" s="24">
        <v>8779904</v>
      </c>
      <c r="Y29" s="24">
        <v>-1968554</v>
      </c>
      <c r="Z29" s="6">
        <v>-22.42</v>
      </c>
      <c r="AA29" s="22">
        <v>8779904</v>
      </c>
    </row>
    <row r="30" spans="1:27" ht="12.75">
      <c r="A30" s="5" t="s">
        <v>33</v>
      </c>
      <c r="B30" s="3"/>
      <c r="C30" s="25">
        <v>15830753</v>
      </c>
      <c r="D30" s="25"/>
      <c r="E30" s="26">
        <v>22866687</v>
      </c>
      <c r="F30" s="27">
        <v>20914868</v>
      </c>
      <c r="G30" s="27">
        <v>973489</v>
      </c>
      <c r="H30" s="27">
        <v>1067447</v>
      </c>
      <c r="I30" s="27">
        <v>67398</v>
      </c>
      <c r="J30" s="27">
        <v>2108334</v>
      </c>
      <c r="K30" s="27">
        <v>1792830</v>
      </c>
      <c r="L30" s="27">
        <v>1656097</v>
      </c>
      <c r="M30" s="27">
        <v>1001610</v>
      </c>
      <c r="N30" s="27">
        <v>4450537</v>
      </c>
      <c r="O30" s="27">
        <v>1240944</v>
      </c>
      <c r="P30" s="27">
        <v>916311</v>
      </c>
      <c r="Q30" s="27">
        <v>1427751</v>
      </c>
      <c r="R30" s="27">
        <v>3585006</v>
      </c>
      <c r="S30" s="27">
        <v>875977</v>
      </c>
      <c r="T30" s="27">
        <v>1085431</v>
      </c>
      <c r="U30" s="27">
        <v>1006812</v>
      </c>
      <c r="V30" s="27">
        <v>2968220</v>
      </c>
      <c r="W30" s="27">
        <v>13112097</v>
      </c>
      <c r="X30" s="27">
        <v>20914868</v>
      </c>
      <c r="Y30" s="27">
        <v>-7802771</v>
      </c>
      <c r="Z30" s="7">
        <v>-37.31</v>
      </c>
      <c r="AA30" s="25">
        <v>20914868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1968429</v>
      </c>
      <c r="D32" s="19">
        <f>SUM(D33:D37)</f>
        <v>0</v>
      </c>
      <c r="E32" s="20">
        <f t="shared" si="6"/>
        <v>2665037</v>
      </c>
      <c r="F32" s="21">
        <f t="shared" si="6"/>
        <v>2662037</v>
      </c>
      <c r="G32" s="21">
        <f t="shared" si="6"/>
        <v>124041</v>
      </c>
      <c r="H32" s="21">
        <f t="shared" si="6"/>
        <v>168696</v>
      </c>
      <c r="I32" s="21">
        <f t="shared" si="6"/>
        <v>0</v>
      </c>
      <c r="J32" s="21">
        <f t="shared" si="6"/>
        <v>292737</v>
      </c>
      <c r="K32" s="21">
        <f t="shared" si="6"/>
        <v>299625</v>
      </c>
      <c r="L32" s="21">
        <f t="shared" si="6"/>
        <v>160566</v>
      </c>
      <c r="M32" s="21">
        <f t="shared" si="6"/>
        <v>151431</v>
      </c>
      <c r="N32" s="21">
        <f t="shared" si="6"/>
        <v>611622</v>
      </c>
      <c r="O32" s="21">
        <f t="shared" si="6"/>
        <v>147915</v>
      </c>
      <c r="P32" s="21">
        <f t="shared" si="6"/>
        <v>159190</v>
      </c>
      <c r="Q32" s="21">
        <f t="shared" si="6"/>
        <v>173091</v>
      </c>
      <c r="R32" s="21">
        <f t="shared" si="6"/>
        <v>480196</v>
      </c>
      <c r="S32" s="21">
        <f t="shared" si="6"/>
        <v>175490</v>
      </c>
      <c r="T32" s="21">
        <f t="shared" si="6"/>
        <v>154217</v>
      </c>
      <c r="U32" s="21">
        <f t="shared" si="6"/>
        <v>156898</v>
      </c>
      <c r="V32" s="21">
        <f t="shared" si="6"/>
        <v>486605</v>
      </c>
      <c r="W32" s="21">
        <f t="shared" si="6"/>
        <v>1871160</v>
      </c>
      <c r="X32" s="21">
        <f t="shared" si="6"/>
        <v>2662037</v>
      </c>
      <c r="Y32" s="21">
        <f t="shared" si="6"/>
        <v>-790877</v>
      </c>
      <c r="Z32" s="4">
        <f>+IF(X32&lt;&gt;0,+(Y32/X32)*100,0)</f>
        <v>-29.70946684813171</v>
      </c>
      <c r="AA32" s="19">
        <f>SUM(AA33:AA37)</f>
        <v>2662037</v>
      </c>
    </row>
    <row r="33" spans="1:27" ht="12.75">
      <c r="A33" s="5" t="s">
        <v>36</v>
      </c>
      <c r="B33" s="3"/>
      <c r="C33" s="22">
        <v>1686916</v>
      </c>
      <c r="D33" s="22"/>
      <c r="E33" s="23">
        <v>2109564</v>
      </c>
      <c r="F33" s="24">
        <v>2116564</v>
      </c>
      <c r="G33" s="24">
        <v>109650</v>
      </c>
      <c r="H33" s="24">
        <v>145933</v>
      </c>
      <c r="I33" s="24"/>
      <c r="J33" s="24">
        <v>255583</v>
      </c>
      <c r="K33" s="24">
        <v>261442</v>
      </c>
      <c r="L33" s="24">
        <v>145348</v>
      </c>
      <c r="M33" s="24">
        <v>135276</v>
      </c>
      <c r="N33" s="24">
        <v>542066</v>
      </c>
      <c r="O33" s="24">
        <v>121111</v>
      </c>
      <c r="P33" s="24">
        <v>141076</v>
      </c>
      <c r="Q33" s="24">
        <v>155642</v>
      </c>
      <c r="R33" s="24">
        <v>417829</v>
      </c>
      <c r="S33" s="24">
        <v>157054</v>
      </c>
      <c r="T33" s="24">
        <v>133913</v>
      </c>
      <c r="U33" s="24">
        <v>136971</v>
      </c>
      <c r="V33" s="24">
        <v>427938</v>
      </c>
      <c r="W33" s="24">
        <v>1643416</v>
      </c>
      <c r="X33" s="24">
        <v>2116564</v>
      </c>
      <c r="Y33" s="24">
        <v>-473148</v>
      </c>
      <c r="Z33" s="6">
        <v>-22.35</v>
      </c>
      <c r="AA33" s="22">
        <v>2116564</v>
      </c>
    </row>
    <row r="34" spans="1:27" ht="12.75">
      <c r="A34" s="5" t="s">
        <v>37</v>
      </c>
      <c r="B34" s="3"/>
      <c r="C34" s="22">
        <v>281513</v>
      </c>
      <c r="D34" s="22"/>
      <c r="E34" s="23">
        <v>555473</v>
      </c>
      <c r="F34" s="24">
        <v>545473</v>
      </c>
      <c r="G34" s="24">
        <v>14391</v>
      </c>
      <c r="H34" s="24">
        <v>22763</v>
      </c>
      <c r="I34" s="24"/>
      <c r="J34" s="24">
        <v>37154</v>
      </c>
      <c r="K34" s="24">
        <v>38183</v>
      </c>
      <c r="L34" s="24">
        <v>15218</v>
      </c>
      <c r="M34" s="24">
        <v>16155</v>
      </c>
      <c r="N34" s="24">
        <v>69556</v>
      </c>
      <c r="O34" s="24">
        <v>26804</v>
      </c>
      <c r="P34" s="24">
        <v>18114</v>
      </c>
      <c r="Q34" s="24">
        <v>17449</v>
      </c>
      <c r="R34" s="24">
        <v>62367</v>
      </c>
      <c r="S34" s="24">
        <v>18436</v>
      </c>
      <c r="T34" s="24">
        <v>20304</v>
      </c>
      <c r="U34" s="24">
        <v>19927</v>
      </c>
      <c r="V34" s="24">
        <v>58667</v>
      </c>
      <c r="W34" s="24">
        <v>227744</v>
      </c>
      <c r="X34" s="24">
        <v>545473</v>
      </c>
      <c r="Y34" s="24">
        <v>-317729</v>
      </c>
      <c r="Z34" s="6">
        <v>-58.25</v>
      </c>
      <c r="AA34" s="22">
        <v>545473</v>
      </c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2298225</v>
      </c>
      <c r="D38" s="19">
        <f>SUM(D39:D41)</f>
        <v>0</v>
      </c>
      <c r="E38" s="20">
        <f t="shared" si="7"/>
        <v>3528632</v>
      </c>
      <c r="F38" s="21">
        <f t="shared" si="7"/>
        <v>3118063</v>
      </c>
      <c r="G38" s="21">
        <f t="shared" si="7"/>
        <v>109495</v>
      </c>
      <c r="H38" s="21">
        <f t="shared" si="7"/>
        <v>128266</v>
      </c>
      <c r="I38" s="21">
        <f t="shared" si="7"/>
        <v>4788</v>
      </c>
      <c r="J38" s="21">
        <f t="shared" si="7"/>
        <v>242549</v>
      </c>
      <c r="K38" s="21">
        <f t="shared" si="7"/>
        <v>230650</v>
      </c>
      <c r="L38" s="21">
        <f t="shared" si="7"/>
        <v>128711</v>
      </c>
      <c r="M38" s="21">
        <f t="shared" si="7"/>
        <v>175249</v>
      </c>
      <c r="N38" s="21">
        <f t="shared" si="7"/>
        <v>534610</v>
      </c>
      <c r="O38" s="21">
        <f t="shared" si="7"/>
        <v>130230</v>
      </c>
      <c r="P38" s="21">
        <f t="shared" si="7"/>
        <v>139918</v>
      </c>
      <c r="Q38" s="21">
        <f t="shared" si="7"/>
        <v>119224</v>
      </c>
      <c r="R38" s="21">
        <f t="shared" si="7"/>
        <v>389372</v>
      </c>
      <c r="S38" s="21">
        <f t="shared" si="7"/>
        <v>128389</v>
      </c>
      <c r="T38" s="21">
        <f t="shared" si="7"/>
        <v>115695</v>
      </c>
      <c r="U38" s="21">
        <f t="shared" si="7"/>
        <v>111496</v>
      </c>
      <c r="V38" s="21">
        <f t="shared" si="7"/>
        <v>355580</v>
      </c>
      <c r="W38" s="21">
        <f t="shared" si="7"/>
        <v>1522111</v>
      </c>
      <c r="X38" s="21">
        <f t="shared" si="7"/>
        <v>3118063</v>
      </c>
      <c r="Y38" s="21">
        <f t="shared" si="7"/>
        <v>-1595952</v>
      </c>
      <c r="Z38" s="4">
        <f>+IF(X38&lt;&gt;0,+(Y38/X38)*100,0)</f>
        <v>-51.18408447808784</v>
      </c>
      <c r="AA38" s="19">
        <f>SUM(AA39:AA41)</f>
        <v>3118063</v>
      </c>
    </row>
    <row r="39" spans="1:27" ht="12.75">
      <c r="A39" s="5" t="s">
        <v>42</v>
      </c>
      <c r="B39" s="3"/>
      <c r="C39" s="22">
        <v>907991</v>
      </c>
      <c r="D39" s="22"/>
      <c r="E39" s="23">
        <v>1263310</v>
      </c>
      <c r="F39" s="24">
        <v>1150205</v>
      </c>
      <c r="G39" s="24">
        <v>74260</v>
      </c>
      <c r="H39" s="24">
        <v>86689</v>
      </c>
      <c r="I39" s="24">
        <v>1368</v>
      </c>
      <c r="J39" s="24">
        <v>162317</v>
      </c>
      <c r="K39" s="24">
        <v>146375</v>
      </c>
      <c r="L39" s="24">
        <v>76357</v>
      </c>
      <c r="M39" s="24">
        <v>129961</v>
      </c>
      <c r="N39" s="24">
        <v>352693</v>
      </c>
      <c r="O39" s="24">
        <v>75985</v>
      </c>
      <c r="P39" s="24">
        <v>96389</v>
      </c>
      <c r="Q39" s="24">
        <v>71094</v>
      </c>
      <c r="R39" s="24">
        <v>243468</v>
      </c>
      <c r="S39" s="24">
        <v>75152</v>
      </c>
      <c r="T39" s="24">
        <v>71094</v>
      </c>
      <c r="U39" s="24">
        <v>70490</v>
      </c>
      <c r="V39" s="24">
        <v>216736</v>
      </c>
      <c r="W39" s="24">
        <v>975214</v>
      </c>
      <c r="X39" s="24">
        <v>1150205</v>
      </c>
      <c r="Y39" s="24">
        <v>-174991</v>
      </c>
      <c r="Z39" s="6">
        <v>-15.21</v>
      </c>
      <c r="AA39" s="22">
        <v>1150205</v>
      </c>
    </row>
    <row r="40" spans="1:27" ht="12.75">
      <c r="A40" s="5" t="s">
        <v>43</v>
      </c>
      <c r="B40" s="3"/>
      <c r="C40" s="22">
        <v>1390234</v>
      </c>
      <c r="D40" s="22"/>
      <c r="E40" s="23">
        <v>2265322</v>
      </c>
      <c r="F40" s="24">
        <v>1967858</v>
      </c>
      <c r="G40" s="24">
        <v>35235</v>
      </c>
      <c r="H40" s="24">
        <v>41577</v>
      </c>
      <c r="I40" s="24">
        <v>3420</v>
      </c>
      <c r="J40" s="24">
        <v>80232</v>
      </c>
      <c r="K40" s="24">
        <v>84275</v>
      </c>
      <c r="L40" s="24">
        <v>52354</v>
      </c>
      <c r="M40" s="24">
        <v>45288</v>
      </c>
      <c r="N40" s="24">
        <v>181917</v>
      </c>
      <c r="O40" s="24">
        <v>54245</v>
      </c>
      <c r="P40" s="24">
        <v>43529</v>
      </c>
      <c r="Q40" s="24">
        <v>48130</v>
      </c>
      <c r="R40" s="24">
        <v>145904</v>
      </c>
      <c r="S40" s="24">
        <v>53237</v>
      </c>
      <c r="T40" s="24">
        <v>44601</v>
      </c>
      <c r="U40" s="24">
        <v>41006</v>
      </c>
      <c r="V40" s="24">
        <v>138844</v>
      </c>
      <c r="W40" s="24">
        <v>546897</v>
      </c>
      <c r="X40" s="24">
        <v>1967858</v>
      </c>
      <c r="Y40" s="24">
        <v>-1420961</v>
      </c>
      <c r="Z40" s="6">
        <v>-72.21</v>
      </c>
      <c r="AA40" s="22">
        <v>1967858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40538988</v>
      </c>
      <c r="D42" s="19">
        <f>SUM(D43:D46)</f>
        <v>0</v>
      </c>
      <c r="E42" s="20">
        <f t="shared" si="8"/>
        <v>38110870</v>
      </c>
      <c r="F42" s="21">
        <f t="shared" si="8"/>
        <v>38121916</v>
      </c>
      <c r="G42" s="21">
        <f t="shared" si="8"/>
        <v>1957753</v>
      </c>
      <c r="H42" s="21">
        <f t="shared" si="8"/>
        <v>2557216</v>
      </c>
      <c r="I42" s="21">
        <f t="shared" si="8"/>
        <v>1300650</v>
      </c>
      <c r="J42" s="21">
        <f t="shared" si="8"/>
        <v>5815619</v>
      </c>
      <c r="K42" s="21">
        <f t="shared" si="8"/>
        <v>2847359</v>
      </c>
      <c r="L42" s="21">
        <f t="shared" si="8"/>
        <v>2092395</v>
      </c>
      <c r="M42" s="21">
        <f t="shared" si="8"/>
        <v>2137660</v>
      </c>
      <c r="N42" s="21">
        <f t="shared" si="8"/>
        <v>7077414</v>
      </c>
      <c r="O42" s="21">
        <f t="shared" si="8"/>
        <v>2317733</v>
      </c>
      <c r="P42" s="21">
        <f t="shared" si="8"/>
        <v>2145954</v>
      </c>
      <c r="Q42" s="21">
        <f t="shared" si="8"/>
        <v>2592414</v>
      </c>
      <c r="R42" s="21">
        <f t="shared" si="8"/>
        <v>7056101</v>
      </c>
      <c r="S42" s="21">
        <f t="shared" si="8"/>
        <v>1586524</v>
      </c>
      <c r="T42" s="21">
        <f t="shared" si="8"/>
        <v>1696824</v>
      </c>
      <c r="U42" s="21">
        <f t="shared" si="8"/>
        <v>1659224</v>
      </c>
      <c r="V42" s="21">
        <f t="shared" si="8"/>
        <v>4942572</v>
      </c>
      <c r="W42" s="21">
        <f t="shared" si="8"/>
        <v>24891706</v>
      </c>
      <c r="X42" s="21">
        <f t="shared" si="8"/>
        <v>38121916</v>
      </c>
      <c r="Y42" s="21">
        <f t="shared" si="8"/>
        <v>-13230210</v>
      </c>
      <c r="Z42" s="4">
        <f>+IF(X42&lt;&gt;0,+(Y42/X42)*100,0)</f>
        <v>-34.704997513766095</v>
      </c>
      <c r="AA42" s="19">
        <f>SUM(AA43:AA46)</f>
        <v>38121916</v>
      </c>
    </row>
    <row r="43" spans="1:27" ht="12.75">
      <c r="A43" s="5" t="s">
        <v>46</v>
      </c>
      <c r="B43" s="3"/>
      <c r="C43" s="22">
        <v>13576649</v>
      </c>
      <c r="D43" s="22"/>
      <c r="E43" s="23">
        <v>14490940</v>
      </c>
      <c r="F43" s="24">
        <v>16162210</v>
      </c>
      <c r="G43" s="24">
        <v>1227996</v>
      </c>
      <c r="H43" s="24">
        <v>1541579</v>
      </c>
      <c r="I43" s="24">
        <v>971359</v>
      </c>
      <c r="J43" s="24">
        <v>3740934</v>
      </c>
      <c r="K43" s="24">
        <v>1199575</v>
      </c>
      <c r="L43" s="24">
        <v>1001303</v>
      </c>
      <c r="M43" s="24">
        <v>991277</v>
      </c>
      <c r="N43" s="24">
        <v>3192155</v>
      </c>
      <c r="O43" s="24">
        <v>1023633</v>
      </c>
      <c r="P43" s="24">
        <v>1063871</v>
      </c>
      <c r="Q43" s="24">
        <v>1208011</v>
      </c>
      <c r="R43" s="24">
        <v>3295515</v>
      </c>
      <c r="S43" s="24">
        <v>608580</v>
      </c>
      <c r="T43" s="24">
        <v>733167</v>
      </c>
      <c r="U43" s="24">
        <v>881995</v>
      </c>
      <c r="V43" s="24">
        <v>2223742</v>
      </c>
      <c r="W43" s="24">
        <v>12452346</v>
      </c>
      <c r="X43" s="24">
        <v>16162210</v>
      </c>
      <c r="Y43" s="24">
        <v>-3709864</v>
      </c>
      <c r="Z43" s="6">
        <v>-22.95</v>
      </c>
      <c r="AA43" s="22">
        <v>16162210</v>
      </c>
    </row>
    <row r="44" spans="1:27" ht="12.75">
      <c r="A44" s="5" t="s">
        <v>47</v>
      </c>
      <c r="B44" s="3"/>
      <c r="C44" s="22">
        <v>18055257</v>
      </c>
      <c r="D44" s="22"/>
      <c r="E44" s="23">
        <v>13181455</v>
      </c>
      <c r="F44" s="24">
        <v>13608808</v>
      </c>
      <c r="G44" s="24">
        <v>529020</v>
      </c>
      <c r="H44" s="24">
        <v>764792</v>
      </c>
      <c r="I44" s="24">
        <v>318237</v>
      </c>
      <c r="J44" s="24">
        <v>1612049</v>
      </c>
      <c r="K44" s="24">
        <v>1110611</v>
      </c>
      <c r="L44" s="24">
        <v>748596</v>
      </c>
      <c r="M44" s="24">
        <v>659661</v>
      </c>
      <c r="N44" s="24">
        <v>2518868</v>
      </c>
      <c r="O44" s="24">
        <v>915992</v>
      </c>
      <c r="P44" s="24">
        <v>769644</v>
      </c>
      <c r="Q44" s="24">
        <v>947685</v>
      </c>
      <c r="R44" s="24">
        <v>2633321</v>
      </c>
      <c r="S44" s="24">
        <v>752707</v>
      </c>
      <c r="T44" s="24">
        <v>679699</v>
      </c>
      <c r="U44" s="24">
        <v>561155</v>
      </c>
      <c r="V44" s="24">
        <v>1993561</v>
      </c>
      <c r="W44" s="24">
        <v>8757799</v>
      </c>
      <c r="X44" s="24">
        <v>13608808</v>
      </c>
      <c r="Y44" s="24">
        <v>-4851009</v>
      </c>
      <c r="Z44" s="6">
        <v>-35.65</v>
      </c>
      <c r="AA44" s="22">
        <v>13608808</v>
      </c>
    </row>
    <row r="45" spans="1:27" ht="12.75">
      <c r="A45" s="5" t="s">
        <v>48</v>
      </c>
      <c r="B45" s="3"/>
      <c r="C45" s="25">
        <v>1858667</v>
      </c>
      <c r="D45" s="25"/>
      <c r="E45" s="26">
        <v>5027675</v>
      </c>
      <c r="F45" s="27">
        <v>3806410</v>
      </c>
      <c r="G45" s="27">
        <v>110612</v>
      </c>
      <c r="H45" s="27">
        <v>143583</v>
      </c>
      <c r="I45" s="27">
        <v>5077</v>
      </c>
      <c r="J45" s="27">
        <v>259272</v>
      </c>
      <c r="K45" s="27">
        <v>349702</v>
      </c>
      <c r="L45" s="27">
        <v>252930</v>
      </c>
      <c r="M45" s="27">
        <v>382152</v>
      </c>
      <c r="N45" s="27">
        <v>984784</v>
      </c>
      <c r="O45" s="27">
        <v>257346</v>
      </c>
      <c r="P45" s="27">
        <v>230378</v>
      </c>
      <c r="Q45" s="27">
        <v>309738</v>
      </c>
      <c r="R45" s="27">
        <v>797462</v>
      </c>
      <c r="S45" s="27">
        <v>130426</v>
      </c>
      <c r="T45" s="27">
        <v>183692</v>
      </c>
      <c r="U45" s="27">
        <v>126244</v>
      </c>
      <c r="V45" s="27">
        <v>440362</v>
      </c>
      <c r="W45" s="27">
        <v>2481880</v>
      </c>
      <c r="X45" s="27">
        <v>3806410</v>
      </c>
      <c r="Y45" s="27">
        <v>-1324530</v>
      </c>
      <c r="Z45" s="7">
        <v>-34.8</v>
      </c>
      <c r="AA45" s="25">
        <v>3806410</v>
      </c>
    </row>
    <row r="46" spans="1:27" ht="12.75">
      <c r="A46" s="5" t="s">
        <v>49</v>
      </c>
      <c r="B46" s="3"/>
      <c r="C46" s="22">
        <v>7048415</v>
      </c>
      <c r="D46" s="22"/>
      <c r="E46" s="23">
        <v>5410800</v>
      </c>
      <c r="F46" s="24">
        <v>4544488</v>
      </c>
      <c r="G46" s="24">
        <v>90125</v>
      </c>
      <c r="H46" s="24">
        <v>107262</v>
      </c>
      <c r="I46" s="24">
        <v>5977</v>
      </c>
      <c r="J46" s="24">
        <v>203364</v>
      </c>
      <c r="K46" s="24">
        <v>187471</v>
      </c>
      <c r="L46" s="24">
        <v>89566</v>
      </c>
      <c r="M46" s="24">
        <v>104570</v>
      </c>
      <c r="N46" s="24">
        <v>381607</v>
      </c>
      <c r="O46" s="24">
        <v>120762</v>
      </c>
      <c r="P46" s="24">
        <v>82061</v>
      </c>
      <c r="Q46" s="24">
        <v>126980</v>
      </c>
      <c r="R46" s="24">
        <v>329803</v>
      </c>
      <c r="S46" s="24">
        <v>94811</v>
      </c>
      <c r="T46" s="24">
        <v>100266</v>
      </c>
      <c r="U46" s="24">
        <v>89830</v>
      </c>
      <c r="V46" s="24">
        <v>284907</v>
      </c>
      <c r="W46" s="24">
        <v>1199681</v>
      </c>
      <c r="X46" s="24">
        <v>4544488</v>
      </c>
      <c r="Y46" s="24">
        <v>-3344807</v>
      </c>
      <c r="Z46" s="6">
        <v>-73.6</v>
      </c>
      <c r="AA46" s="22">
        <v>4544488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68301569</v>
      </c>
      <c r="D48" s="40">
        <f>+D28+D32+D38+D42+D47</f>
        <v>0</v>
      </c>
      <c r="E48" s="41">
        <f t="shared" si="9"/>
        <v>76271327</v>
      </c>
      <c r="F48" s="42">
        <f t="shared" si="9"/>
        <v>73596788</v>
      </c>
      <c r="G48" s="42">
        <f t="shared" si="9"/>
        <v>3781124</v>
      </c>
      <c r="H48" s="42">
        <f t="shared" si="9"/>
        <v>4519158</v>
      </c>
      <c r="I48" s="42">
        <f t="shared" si="9"/>
        <v>1440045</v>
      </c>
      <c r="J48" s="42">
        <f t="shared" si="9"/>
        <v>9740327</v>
      </c>
      <c r="K48" s="42">
        <f t="shared" si="9"/>
        <v>6287261</v>
      </c>
      <c r="L48" s="42">
        <f t="shared" si="9"/>
        <v>4614337</v>
      </c>
      <c r="M48" s="42">
        <f t="shared" si="9"/>
        <v>4135597</v>
      </c>
      <c r="N48" s="42">
        <f t="shared" si="9"/>
        <v>15037195</v>
      </c>
      <c r="O48" s="42">
        <f t="shared" si="9"/>
        <v>4413731</v>
      </c>
      <c r="P48" s="42">
        <f t="shared" si="9"/>
        <v>3926762</v>
      </c>
      <c r="Q48" s="42">
        <f t="shared" si="9"/>
        <v>4797543</v>
      </c>
      <c r="R48" s="42">
        <f t="shared" si="9"/>
        <v>13138036</v>
      </c>
      <c r="S48" s="42">
        <f t="shared" si="9"/>
        <v>3280369</v>
      </c>
      <c r="T48" s="42">
        <f t="shared" si="9"/>
        <v>3526569</v>
      </c>
      <c r="U48" s="42">
        <f t="shared" si="9"/>
        <v>3485928</v>
      </c>
      <c r="V48" s="42">
        <f t="shared" si="9"/>
        <v>10292866</v>
      </c>
      <c r="W48" s="42">
        <f t="shared" si="9"/>
        <v>48208424</v>
      </c>
      <c r="X48" s="42">
        <f t="shared" si="9"/>
        <v>73596788</v>
      </c>
      <c r="Y48" s="42">
        <f t="shared" si="9"/>
        <v>-25388364</v>
      </c>
      <c r="Z48" s="43">
        <f>+IF(X48&lt;&gt;0,+(Y48/X48)*100,0)</f>
        <v>-34.496565257712064</v>
      </c>
      <c r="AA48" s="40">
        <f>+AA28+AA32+AA38+AA42+AA47</f>
        <v>73596788</v>
      </c>
    </row>
    <row r="49" spans="1:27" ht="12.75">
      <c r="A49" s="14" t="s">
        <v>88</v>
      </c>
      <c r="B49" s="15"/>
      <c r="C49" s="44">
        <f aca="true" t="shared" si="10" ref="C49:Y49">+C25-C48</f>
        <v>-3538425</v>
      </c>
      <c r="D49" s="44">
        <f>+D25-D48</f>
        <v>0</v>
      </c>
      <c r="E49" s="45">
        <f t="shared" si="10"/>
        <v>-10992305</v>
      </c>
      <c r="F49" s="46">
        <f t="shared" si="10"/>
        <v>10739503</v>
      </c>
      <c r="G49" s="46">
        <f t="shared" si="10"/>
        <v>6592859</v>
      </c>
      <c r="H49" s="46">
        <f t="shared" si="10"/>
        <v>-2658247</v>
      </c>
      <c r="I49" s="46">
        <f t="shared" si="10"/>
        <v>8603183</v>
      </c>
      <c r="J49" s="46">
        <f t="shared" si="10"/>
        <v>12537795</v>
      </c>
      <c r="K49" s="46">
        <f t="shared" si="10"/>
        <v>-3969703</v>
      </c>
      <c r="L49" s="46">
        <f t="shared" si="10"/>
        <v>-1829280</v>
      </c>
      <c r="M49" s="46">
        <f t="shared" si="10"/>
        <v>5824936</v>
      </c>
      <c r="N49" s="46">
        <f t="shared" si="10"/>
        <v>25953</v>
      </c>
      <c r="O49" s="46">
        <f t="shared" si="10"/>
        <v>-1984354</v>
      </c>
      <c r="P49" s="46">
        <f t="shared" si="10"/>
        <v>-2035486</v>
      </c>
      <c r="Q49" s="46">
        <f t="shared" si="10"/>
        <v>2961013</v>
      </c>
      <c r="R49" s="46">
        <f t="shared" si="10"/>
        <v>-1058827</v>
      </c>
      <c r="S49" s="46">
        <f t="shared" si="10"/>
        <v>-1178560</v>
      </c>
      <c r="T49" s="46">
        <f t="shared" si="10"/>
        <v>-968657</v>
      </c>
      <c r="U49" s="46">
        <f t="shared" si="10"/>
        <v>-1104184</v>
      </c>
      <c r="V49" s="46">
        <f t="shared" si="10"/>
        <v>-3251401</v>
      </c>
      <c r="W49" s="46">
        <f t="shared" si="10"/>
        <v>8253520</v>
      </c>
      <c r="X49" s="46">
        <f>IF(F25=F48,0,X25-X48)</f>
        <v>10739503</v>
      </c>
      <c r="Y49" s="46">
        <f t="shared" si="10"/>
        <v>-2485983</v>
      </c>
      <c r="Z49" s="47">
        <f>+IF(X49&lt;&gt;0,+(Y49/X49)*100,0)</f>
        <v>-23.148026496198195</v>
      </c>
      <c r="AA49" s="44">
        <f>+AA25-AA48</f>
        <v>10739503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52064537</v>
      </c>
      <c r="D5" s="19">
        <f>SUM(D6:D8)</f>
        <v>0</v>
      </c>
      <c r="E5" s="20">
        <f t="shared" si="0"/>
        <v>56541849</v>
      </c>
      <c r="F5" s="21">
        <f t="shared" si="0"/>
        <v>63913399</v>
      </c>
      <c r="G5" s="21">
        <f t="shared" si="0"/>
        <v>-115615</v>
      </c>
      <c r="H5" s="21">
        <f t="shared" si="0"/>
        <v>1087095</v>
      </c>
      <c r="I5" s="21">
        <f t="shared" si="0"/>
        <v>771275</v>
      </c>
      <c r="J5" s="21">
        <f t="shared" si="0"/>
        <v>1742755</v>
      </c>
      <c r="K5" s="21">
        <f t="shared" si="0"/>
        <v>19068762</v>
      </c>
      <c r="L5" s="21">
        <f t="shared" si="0"/>
        <v>461707</v>
      </c>
      <c r="M5" s="21">
        <f t="shared" si="0"/>
        <v>17853592</v>
      </c>
      <c r="N5" s="21">
        <f t="shared" si="0"/>
        <v>37384061</v>
      </c>
      <c r="O5" s="21">
        <f t="shared" si="0"/>
        <v>270504</v>
      </c>
      <c r="P5" s="21">
        <f t="shared" si="0"/>
        <v>2652416</v>
      </c>
      <c r="Q5" s="21">
        <f t="shared" si="0"/>
        <v>12415425</v>
      </c>
      <c r="R5" s="21">
        <f t="shared" si="0"/>
        <v>15338345</v>
      </c>
      <c r="S5" s="21">
        <f t="shared" si="0"/>
        <v>2160196</v>
      </c>
      <c r="T5" s="21">
        <f t="shared" si="0"/>
        <v>179721</v>
      </c>
      <c r="U5" s="21">
        <f t="shared" si="0"/>
        <v>777799</v>
      </c>
      <c r="V5" s="21">
        <f t="shared" si="0"/>
        <v>3117716</v>
      </c>
      <c r="W5" s="21">
        <f t="shared" si="0"/>
        <v>57582877</v>
      </c>
      <c r="X5" s="21">
        <f t="shared" si="0"/>
        <v>63913399</v>
      </c>
      <c r="Y5" s="21">
        <f t="shared" si="0"/>
        <v>-6330522</v>
      </c>
      <c r="Z5" s="4">
        <f>+IF(X5&lt;&gt;0,+(Y5/X5)*100,0)</f>
        <v>-9.904843270813997</v>
      </c>
      <c r="AA5" s="19">
        <f>SUM(AA6:AA8)</f>
        <v>63913399</v>
      </c>
    </row>
    <row r="6" spans="1:27" ht="12.75">
      <c r="A6" s="5" t="s">
        <v>32</v>
      </c>
      <c r="B6" s="3"/>
      <c r="C6" s="22">
        <v>7367830</v>
      </c>
      <c r="D6" s="22"/>
      <c r="E6" s="23">
        <v>9981000</v>
      </c>
      <c r="F6" s="24">
        <v>12709000</v>
      </c>
      <c r="G6" s="24">
        <v>13670</v>
      </c>
      <c r="H6" s="24">
        <v>188032</v>
      </c>
      <c r="I6" s="24">
        <v>105032</v>
      </c>
      <c r="J6" s="24">
        <v>306734</v>
      </c>
      <c r="K6" s="24">
        <v>2635291</v>
      </c>
      <c r="L6" s="24">
        <v>159371</v>
      </c>
      <c r="M6" s="24">
        <v>2512305</v>
      </c>
      <c r="N6" s="24">
        <v>5306967</v>
      </c>
      <c r="O6" s="24">
        <v>20990</v>
      </c>
      <c r="P6" s="24">
        <v>2486350</v>
      </c>
      <c r="Q6" s="24">
        <v>2457305</v>
      </c>
      <c r="R6" s="24">
        <v>4964645</v>
      </c>
      <c r="S6" s="24">
        <v>27045</v>
      </c>
      <c r="T6" s="24">
        <v>15131</v>
      </c>
      <c r="U6" s="24">
        <v>65060</v>
      </c>
      <c r="V6" s="24">
        <v>107236</v>
      </c>
      <c r="W6" s="24">
        <v>10685582</v>
      </c>
      <c r="X6" s="24">
        <v>12709000</v>
      </c>
      <c r="Y6" s="24">
        <v>-2023418</v>
      </c>
      <c r="Z6" s="6">
        <v>-15.92</v>
      </c>
      <c r="AA6" s="22">
        <v>12709000</v>
      </c>
    </row>
    <row r="7" spans="1:27" ht="12.75">
      <c r="A7" s="5" t="s">
        <v>33</v>
      </c>
      <c r="B7" s="3"/>
      <c r="C7" s="25">
        <v>44696707</v>
      </c>
      <c r="D7" s="25"/>
      <c r="E7" s="26">
        <v>46560849</v>
      </c>
      <c r="F7" s="27">
        <v>51204399</v>
      </c>
      <c r="G7" s="27">
        <v>-129285</v>
      </c>
      <c r="H7" s="27">
        <v>899063</v>
      </c>
      <c r="I7" s="27">
        <v>666243</v>
      </c>
      <c r="J7" s="27">
        <v>1436021</v>
      </c>
      <c r="K7" s="27">
        <v>16433471</v>
      </c>
      <c r="L7" s="27">
        <v>302336</v>
      </c>
      <c r="M7" s="27">
        <v>15341287</v>
      </c>
      <c r="N7" s="27">
        <v>32077094</v>
      </c>
      <c r="O7" s="27">
        <v>249514</v>
      </c>
      <c r="P7" s="27">
        <v>166066</v>
      </c>
      <c r="Q7" s="27">
        <v>9958120</v>
      </c>
      <c r="R7" s="27">
        <v>10373700</v>
      </c>
      <c r="S7" s="27">
        <v>2133151</v>
      </c>
      <c r="T7" s="27">
        <v>164590</v>
      </c>
      <c r="U7" s="27">
        <v>712739</v>
      </c>
      <c r="V7" s="27">
        <v>3010480</v>
      </c>
      <c r="W7" s="27">
        <v>46897295</v>
      </c>
      <c r="X7" s="27">
        <v>51204399</v>
      </c>
      <c r="Y7" s="27">
        <v>-4307104</v>
      </c>
      <c r="Z7" s="7">
        <v>-8.41</v>
      </c>
      <c r="AA7" s="25">
        <v>51204399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2712425</v>
      </c>
      <c r="D9" s="19">
        <f>SUM(D10:D14)</f>
        <v>0</v>
      </c>
      <c r="E9" s="20">
        <f t="shared" si="1"/>
        <v>2886544</v>
      </c>
      <c r="F9" s="21">
        <f t="shared" si="1"/>
        <v>652544</v>
      </c>
      <c r="G9" s="21">
        <f t="shared" si="1"/>
        <v>0</v>
      </c>
      <c r="H9" s="21">
        <f t="shared" si="1"/>
        <v>22600</v>
      </c>
      <c r="I9" s="21">
        <f t="shared" si="1"/>
        <v>0</v>
      </c>
      <c r="J9" s="21">
        <f t="shared" si="1"/>
        <v>22600</v>
      </c>
      <c r="K9" s="21">
        <f t="shared" si="1"/>
        <v>2428000</v>
      </c>
      <c r="L9" s="21">
        <f t="shared" si="1"/>
        <v>0</v>
      </c>
      <c r="M9" s="21">
        <f t="shared" si="1"/>
        <v>0</v>
      </c>
      <c r="N9" s="21">
        <f t="shared" si="1"/>
        <v>2428000</v>
      </c>
      <c r="O9" s="21">
        <f t="shared" si="1"/>
        <v>4100</v>
      </c>
      <c r="P9" s="21">
        <f t="shared" si="1"/>
        <v>-2395616</v>
      </c>
      <c r="Q9" s="21">
        <f t="shared" si="1"/>
        <v>24462</v>
      </c>
      <c r="R9" s="21">
        <f t="shared" si="1"/>
        <v>-2367054</v>
      </c>
      <c r="S9" s="21">
        <f t="shared" si="1"/>
        <v>6600</v>
      </c>
      <c r="T9" s="21">
        <f t="shared" si="1"/>
        <v>23438</v>
      </c>
      <c r="U9" s="21">
        <f t="shared" si="1"/>
        <v>155854</v>
      </c>
      <c r="V9" s="21">
        <f t="shared" si="1"/>
        <v>185892</v>
      </c>
      <c r="W9" s="21">
        <f t="shared" si="1"/>
        <v>269438</v>
      </c>
      <c r="X9" s="21">
        <f t="shared" si="1"/>
        <v>652544</v>
      </c>
      <c r="Y9" s="21">
        <f t="shared" si="1"/>
        <v>-383106</v>
      </c>
      <c r="Z9" s="4">
        <f>+IF(X9&lt;&gt;0,+(Y9/X9)*100,0)</f>
        <v>-58.709604256571204</v>
      </c>
      <c r="AA9" s="19">
        <f>SUM(AA10:AA14)</f>
        <v>652544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284425</v>
      </c>
      <c r="D12" s="22"/>
      <c r="E12" s="23">
        <v>458544</v>
      </c>
      <c r="F12" s="24">
        <v>652544</v>
      </c>
      <c r="G12" s="24"/>
      <c r="H12" s="24">
        <v>22600</v>
      </c>
      <c r="I12" s="24"/>
      <c r="J12" s="24">
        <v>22600</v>
      </c>
      <c r="K12" s="24"/>
      <c r="L12" s="24"/>
      <c r="M12" s="24"/>
      <c r="N12" s="24"/>
      <c r="O12" s="24">
        <v>4100</v>
      </c>
      <c r="P12" s="24">
        <v>32384</v>
      </c>
      <c r="Q12" s="24">
        <v>24462</v>
      </c>
      <c r="R12" s="24">
        <v>60946</v>
      </c>
      <c r="S12" s="24">
        <v>6600</v>
      </c>
      <c r="T12" s="24">
        <v>23438</v>
      </c>
      <c r="U12" s="24">
        <v>155854</v>
      </c>
      <c r="V12" s="24">
        <v>185892</v>
      </c>
      <c r="W12" s="24">
        <v>269438</v>
      </c>
      <c r="X12" s="24">
        <v>652544</v>
      </c>
      <c r="Y12" s="24">
        <v>-383106</v>
      </c>
      <c r="Z12" s="6">
        <v>-58.71</v>
      </c>
      <c r="AA12" s="22">
        <v>652544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>
        <v>2428000</v>
      </c>
      <c r="D14" s="25"/>
      <c r="E14" s="26">
        <v>2428000</v>
      </c>
      <c r="F14" s="27"/>
      <c r="G14" s="27"/>
      <c r="H14" s="27"/>
      <c r="I14" s="27"/>
      <c r="J14" s="27"/>
      <c r="K14" s="27">
        <v>2428000</v>
      </c>
      <c r="L14" s="27"/>
      <c r="M14" s="27"/>
      <c r="N14" s="27">
        <v>2428000</v>
      </c>
      <c r="O14" s="27"/>
      <c r="P14" s="27">
        <v>-2428000</v>
      </c>
      <c r="Q14" s="27"/>
      <c r="R14" s="27">
        <v>-2428000</v>
      </c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9040363</v>
      </c>
      <c r="D15" s="19">
        <f>SUM(D16:D18)</f>
        <v>0</v>
      </c>
      <c r="E15" s="20">
        <f t="shared" si="2"/>
        <v>10520372</v>
      </c>
      <c r="F15" s="21">
        <f t="shared" si="2"/>
        <v>11570767</v>
      </c>
      <c r="G15" s="21">
        <f t="shared" si="2"/>
        <v>210878</v>
      </c>
      <c r="H15" s="21">
        <f t="shared" si="2"/>
        <v>332720</v>
      </c>
      <c r="I15" s="21">
        <f t="shared" si="2"/>
        <v>274260</v>
      </c>
      <c r="J15" s="21">
        <f t="shared" si="2"/>
        <v>817858</v>
      </c>
      <c r="K15" s="21">
        <f t="shared" si="2"/>
        <v>394054</v>
      </c>
      <c r="L15" s="21">
        <f t="shared" si="2"/>
        <v>829833</v>
      </c>
      <c r="M15" s="21">
        <f t="shared" si="2"/>
        <v>-192070</v>
      </c>
      <c r="N15" s="21">
        <f t="shared" si="2"/>
        <v>1031817</v>
      </c>
      <c r="O15" s="21">
        <f t="shared" si="2"/>
        <v>1387302</v>
      </c>
      <c r="P15" s="21">
        <f t="shared" si="2"/>
        <v>-434403</v>
      </c>
      <c r="Q15" s="21">
        <f t="shared" si="2"/>
        <v>183848</v>
      </c>
      <c r="R15" s="21">
        <f t="shared" si="2"/>
        <v>1136747</v>
      </c>
      <c r="S15" s="21">
        <f t="shared" si="2"/>
        <v>17361</v>
      </c>
      <c r="T15" s="21">
        <f t="shared" si="2"/>
        <v>171034</v>
      </c>
      <c r="U15" s="21">
        <f t="shared" si="2"/>
        <v>1286523</v>
      </c>
      <c r="V15" s="21">
        <f t="shared" si="2"/>
        <v>1474918</v>
      </c>
      <c r="W15" s="21">
        <f t="shared" si="2"/>
        <v>4461340</v>
      </c>
      <c r="X15" s="21">
        <f t="shared" si="2"/>
        <v>11570767</v>
      </c>
      <c r="Y15" s="21">
        <f t="shared" si="2"/>
        <v>-7109427</v>
      </c>
      <c r="Z15" s="4">
        <f>+IF(X15&lt;&gt;0,+(Y15/X15)*100,0)</f>
        <v>-61.443005463682745</v>
      </c>
      <c r="AA15" s="19">
        <f>SUM(AA16:AA18)</f>
        <v>11570767</v>
      </c>
    </row>
    <row r="16" spans="1:27" ht="12.75">
      <c r="A16" s="5" t="s">
        <v>42</v>
      </c>
      <c r="B16" s="3"/>
      <c r="C16" s="22">
        <v>6333643</v>
      </c>
      <c r="D16" s="22"/>
      <c r="E16" s="23">
        <v>3076000</v>
      </c>
      <c r="F16" s="24">
        <v>4126395</v>
      </c>
      <c r="G16" s="24">
        <v>210878</v>
      </c>
      <c r="H16" s="24">
        <v>332720</v>
      </c>
      <c r="I16" s="24">
        <v>366820</v>
      </c>
      <c r="J16" s="24">
        <v>910418</v>
      </c>
      <c r="K16" s="24">
        <v>394054</v>
      </c>
      <c r="L16" s="24">
        <v>829833</v>
      </c>
      <c r="M16" s="24">
        <v>-192070</v>
      </c>
      <c r="N16" s="24">
        <v>1031817</v>
      </c>
      <c r="O16" s="24">
        <v>628372</v>
      </c>
      <c r="P16" s="24">
        <v>-434403</v>
      </c>
      <c r="Q16" s="24">
        <v>183848</v>
      </c>
      <c r="R16" s="24">
        <v>377817</v>
      </c>
      <c r="S16" s="24">
        <v>17361</v>
      </c>
      <c r="T16" s="24">
        <v>171034</v>
      </c>
      <c r="U16" s="24">
        <v>1286523</v>
      </c>
      <c r="V16" s="24">
        <v>1474918</v>
      </c>
      <c r="W16" s="24">
        <v>3794970</v>
      </c>
      <c r="X16" s="24">
        <v>4126395</v>
      </c>
      <c r="Y16" s="24">
        <v>-331425</v>
      </c>
      <c r="Z16" s="6">
        <v>-8.03</v>
      </c>
      <c r="AA16" s="22">
        <v>4126395</v>
      </c>
    </row>
    <row r="17" spans="1:27" ht="12.75">
      <c r="A17" s="5" t="s">
        <v>43</v>
      </c>
      <c r="B17" s="3"/>
      <c r="C17" s="22"/>
      <c r="D17" s="22"/>
      <c r="E17" s="23">
        <v>944372</v>
      </c>
      <c r="F17" s="24">
        <v>944372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944372</v>
      </c>
      <c r="Y17" s="24">
        <v>-944372</v>
      </c>
      <c r="Z17" s="6">
        <v>-100</v>
      </c>
      <c r="AA17" s="22">
        <v>944372</v>
      </c>
    </row>
    <row r="18" spans="1:27" ht="12.75">
      <c r="A18" s="5" t="s">
        <v>44</v>
      </c>
      <c r="B18" s="3"/>
      <c r="C18" s="22">
        <v>2706720</v>
      </c>
      <c r="D18" s="22"/>
      <c r="E18" s="23">
        <v>6500000</v>
      </c>
      <c r="F18" s="24">
        <v>6500000</v>
      </c>
      <c r="G18" s="24"/>
      <c r="H18" s="24"/>
      <c r="I18" s="24">
        <v>-92560</v>
      </c>
      <c r="J18" s="24">
        <v>-92560</v>
      </c>
      <c r="K18" s="24"/>
      <c r="L18" s="24"/>
      <c r="M18" s="24"/>
      <c r="N18" s="24"/>
      <c r="O18" s="24">
        <v>758930</v>
      </c>
      <c r="P18" s="24"/>
      <c r="Q18" s="24"/>
      <c r="R18" s="24">
        <v>758930</v>
      </c>
      <c r="S18" s="24"/>
      <c r="T18" s="24"/>
      <c r="U18" s="24"/>
      <c r="V18" s="24"/>
      <c r="W18" s="24">
        <v>666370</v>
      </c>
      <c r="X18" s="24">
        <v>6500000</v>
      </c>
      <c r="Y18" s="24">
        <v>-5833630</v>
      </c>
      <c r="Z18" s="6">
        <v>-89.75</v>
      </c>
      <c r="AA18" s="22">
        <v>6500000</v>
      </c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>
        <v>22150</v>
      </c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63839475</v>
      </c>
      <c r="D25" s="40">
        <f>+D5+D9+D15+D19+D24</f>
        <v>0</v>
      </c>
      <c r="E25" s="41">
        <f t="shared" si="4"/>
        <v>69948765</v>
      </c>
      <c r="F25" s="42">
        <f t="shared" si="4"/>
        <v>76136710</v>
      </c>
      <c r="G25" s="42">
        <f t="shared" si="4"/>
        <v>95263</v>
      </c>
      <c r="H25" s="42">
        <f t="shared" si="4"/>
        <v>1442415</v>
      </c>
      <c r="I25" s="42">
        <f t="shared" si="4"/>
        <v>1045535</v>
      </c>
      <c r="J25" s="42">
        <f t="shared" si="4"/>
        <v>2583213</v>
      </c>
      <c r="K25" s="42">
        <f t="shared" si="4"/>
        <v>21890816</v>
      </c>
      <c r="L25" s="42">
        <f t="shared" si="4"/>
        <v>1291540</v>
      </c>
      <c r="M25" s="42">
        <f t="shared" si="4"/>
        <v>17661522</v>
      </c>
      <c r="N25" s="42">
        <f t="shared" si="4"/>
        <v>40843878</v>
      </c>
      <c r="O25" s="42">
        <f t="shared" si="4"/>
        <v>1661906</v>
      </c>
      <c r="P25" s="42">
        <f t="shared" si="4"/>
        <v>-177603</v>
      </c>
      <c r="Q25" s="42">
        <f t="shared" si="4"/>
        <v>12623735</v>
      </c>
      <c r="R25" s="42">
        <f t="shared" si="4"/>
        <v>14108038</v>
      </c>
      <c r="S25" s="42">
        <f t="shared" si="4"/>
        <v>2184157</v>
      </c>
      <c r="T25" s="42">
        <f t="shared" si="4"/>
        <v>374193</v>
      </c>
      <c r="U25" s="42">
        <f t="shared" si="4"/>
        <v>2220176</v>
      </c>
      <c r="V25" s="42">
        <f t="shared" si="4"/>
        <v>4778526</v>
      </c>
      <c r="W25" s="42">
        <f t="shared" si="4"/>
        <v>62313655</v>
      </c>
      <c r="X25" s="42">
        <f t="shared" si="4"/>
        <v>76136710</v>
      </c>
      <c r="Y25" s="42">
        <f t="shared" si="4"/>
        <v>-13823055</v>
      </c>
      <c r="Z25" s="43">
        <f>+IF(X25&lt;&gt;0,+(Y25/X25)*100,0)</f>
        <v>-18.155571734055755</v>
      </c>
      <c r="AA25" s="40">
        <f>+AA5+AA9+AA15+AA19+AA24</f>
        <v>76136710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42381131</v>
      </c>
      <c r="D28" s="19">
        <f>SUM(D29:D31)</f>
        <v>0</v>
      </c>
      <c r="E28" s="20">
        <f t="shared" si="5"/>
        <v>44759021</v>
      </c>
      <c r="F28" s="21">
        <f t="shared" si="5"/>
        <v>48847822</v>
      </c>
      <c r="G28" s="21">
        <f t="shared" si="5"/>
        <v>4114028</v>
      </c>
      <c r="H28" s="21">
        <f t="shared" si="5"/>
        <v>3121837</v>
      </c>
      <c r="I28" s="21">
        <f t="shared" si="5"/>
        <v>3823707</v>
      </c>
      <c r="J28" s="21">
        <f t="shared" si="5"/>
        <v>11059572</v>
      </c>
      <c r="K28" s="21">
        <f t="shared" si="5"/>
        <v>4401913</v>
      </c>
      <c r="L28" s="21">
        <f t="shared" si="5"/>
        <v>4189960</v>
      </c>
      <c r="M28" s="21">
        <f t="shared" si="5"/>
        <v>4103261</v>
      </c>
      <c r="N28" s="21">
        <f t="shared" si="5"/>
        <v>12695134</v>
      </c>
      <c r="O28" s="21">
        <f t="shared" si="5"/>
        <v>2937473</v>
      </c>
      <c r="P28" s="21">
        <f t="shared" si="5"/>
        <v>2960761</v>
      </c>
      <c r="Q28" s="21">
        <f t="shared" si="5"/>
        <v>3265843</v>
      </c>
      <c r="R28" s="21">
        <f t="shared" si="5"/>
        <v>9164077</v>
      </c>
      <c r="S28" s="21">
        <f t="shared" si="5"/>
        <v>2641166</v>
      </c>
      <c r="T28" s="21">
        <f t="shared" si="5"/>
        <v>3712649</v>
      </c>
      <c r="U28" s="21">
        <f t="shared" si="5"/>
        <v>4517620</v>
      </c>
      <c r="V28" s="21">
        <f t="shared" si="5"/>
        <v>10871435</v>
      </c>
      <c r="W28" s="21">
        <f t="shared" si="5"/>
        <v>43790218</v>
      </c>
      <c r="X28" s="21">
        <f t="shared" si="5"/>
        <v>48847822</v>
      </c>
      <c r="Y28" s="21">
        <f t="shared" si="5"/>
        <v>-5057604</v>
      </c>
      <c r="Z28" s="4">
        <f>+IF(X28&lt;&gt;0,+(Y28/X28)*100,0)</f>
        <v>-10.353796326886386</v>
      </c>
      <c r="AA28" s="19">
        <f>SUM(AA29:AA31)</f>
        <v>48847822</v>
      </c>
    </row>
    <row r="29" spans="1:27" ht="12.75">
      <c r="A29" s="5" t="s">
        <v>32</v>
      </c>
      <c r="B29" s="3"/>
      <c r="C29" s="22">
        <v>18566248</v>
      </c>
      <c r="D29" s="22"/>
      <c r="E29" s="23">
        <v>21495855</v>
      </c>
      <c r="F29" s="24">
        <v>20891983</v>
      </c>
      <c r="G29" s="24">
        <v>1886376</v>
      </c>
      <c r="H29" s="24">
        <v>1436558</v>
      </c>
      <c r="I29" s="24">
        <v>1481175</v>
      </c>
      <c r="J29" s="24">
        <v>4804109</v>
      </c>
      <c r="K29" s="24">
        <v>2295640</v>
      </c>
      <c r="L29" s="24">
        <v>1857286</v>
      </c>
      <c r="M29" s="24">
        <v>2460326</v>
      </c>
      <c r="N29" s="24">
        <v>6613252</v>
      </c>
      <c r="O29" s="24">
        <v>1324562</v>
      </c>
      <c r="P29" s="24">
        <v>1243227</v>
      </c>
      <c r="Q29" s="24">
        <v>1465679</v>
      </c>
      <c r="R29" s="24">
        <v>4033468</v>
      </c>
      <c r="S29" s="24">
        <v>1003207</v>
      </c>
      <c r="T29" s="24">
        <v>1024727</v>
      </c>
      <c r="U29" s="24">
        <v>1602552</v>
      </c>
      <c r="V29" s="24">
        <v>3630486</v>
      </c>
      <c r="W29" s="24">
        <v>19081315</v>
      </c>
      <c r="X29" s="24">
        <v>20891983</v>
      </c>
      <c r="Y29" s="24">
        <v>-1810668</v>
      </c>
      <c r="Z29" s="6">
        <v>-8.67</v>
      </c>
      <c r="AA29" s="22">
        <v>20891983</v>
      </c>
    </row>
    <row r="30" spans="1:27" ht="12.75">
      <c r="A30" s="5" t="s">
        <v>33</v>
      </c>
      <c r="B30" s="3"/>
      <c r="C30" s="25">
        <v>22542412</v>
      </c>
      <c r="D30" s="25"/>
      <c r="E30" s="26">
        <v>21875086</v>
      </c>
      <c r="F30" s="27">
        <v>26764124</v>
      </c>
      <c r="G30" s="27">
        <v>2054719</v>
      </c>
      <c r="H30" s="27">
        <v>1589264</v>
      </c>
      <c r="I30" s="27">
        <v>2249305</v>
      </c>
      <c r="J30" s="27">
        <v>5893288</v>
      </c>
      <c r="K30" s="27">
        <v>2021706</v>
      </c>
      <c r="L30" s="27">
        <v>2204272</v>
      </c>
      <c r="M30" s="27">
        <v>1551824</v>
      </c>
      <c r="N30" s="27">
        <v>5777802</v>
      </c>
      <c r="O30" s="27">
        <v>1557633</v>
      </c>
      <c r="P30" s="27">
        <v>1663667</v>
      </c>
      <c r="Q30" s="27">
        <v>1740819</v>
      </c>
      <c r="R30" s="27">
        <v>4962119</v>
      </c>
      <c r="S30" s="27">
        <v>1582289</v>
      </c>
      <c r="T30" s="27">
        <v>2622513</v>
      </c>
      <c r="U30" s="27">
        <v>2854794</v>
      </c>
      <c r="V30" s="27">
        <v>7059596</v>
      </c>
      <c r="W30" s="27">
        <v>23692805</v>
      </c>
      <c r="X30" s="27">
        <v>26764124</v>
      </c>
      <c r="Y30" s="27">
        <v>-3071319</v>
      </c>
      <c r="Z30" s="7">
        <v>-11.48</v>
      </c>
      <c r="AA30" s="25">
        <v>26764124</v>
      </c>
    </row>
    <row r="31" spans="1:27" ht="12.75">
      <c r="A31" s="5" t="s">
        <v>34</v>
      </c>
      <c r="B31" s="3"/>
      <c r="C31" s="22">
        <v>1272471</v>
      </c>
      <c r="D31" s="22"/>
      <c r="E31" s="23">
        <v>1388080</v>
      </c>
      <c r="F31" s="24">
        <v>1191715</v>
      </c>
      <c r="G31" s="24">
        <v>172933</v>
      </c>
      <c r="H31" s="24">
        <v>96015</v>
      </c>
      <c r="I31" s="24">
        <v>93227</v>
      </c>
      <c r="J31" s="24">
        <v>362175</v>
      </c>
      <c r="K31" s="24">
        <v>84567</v>
      </c>
      <c r="L31" s="24">
        <v>128402</v>
      </c>
      <c r="M31" s="24">
        <v>91111</v>
      </c>
      <c r="N31" s="24">
        <v>304080</v>
      </c>
      <c r="O31" s="24">
        <v>55278</v>
      </c>
      <c r="P31" s="24">
        <v>53867</v>
      </c>
      <c r="Q31" s="24">
        <v>59345</v>
      </c>
      <c r="R31" s="24">
        <v>168490</v>
      </c>
      <c r="S31" s="24">
        <v>55670</v>
      </c>
      <c r="T31" s="24">
        <v>65409</v>
      </c>
      <c r="U31" s="24">
        <v>60274</v>
      </c>
      <c r="V31" s="24">
        <v>181353</v>
      </c>
      <c r="W31" s="24">
        <v>1016098</v>
      </c>
      <c r="X31" s="24">
        <v>1191715</v>
      </c>
      <c r="Y31" s="24">
        <v>-175617</v>
      </c>
      <c r="Z31" s="6">
        <v>-14.74</v>
      </c>
      <c r="AA31" s="22">
        <v>1191715</v>
      </c>
    </row>
    <row r="32" spans="1:27" ht="12.75">
      <c r="A32" s="2" t="s">
        <v>35</v>
      </c>
      <c r="B32" s="3"/>
      <c r="C32" s="19">
        <f aca="true" t="shared" si="6" ref="C32:Y32">SUM(C33:C37)</f>
        <v>9733962</v>
      </c>
      <c r="D32" s="19">
        <f>SUM(D33:D37)</f>
        <v>0</v>
      </c>
      <c r="E32" s="20">
        <f t="shared" si="6"/>
        <v>10540060</v>
      </c>
      <c r="F32" s="21">
        <f t="shared" si="6"/>
        <v>11235563</v>
      </c>
      <c r="G32" s="21">
        <f t="shared" si="6"/>
        <v>791862</v>
      </c>
      <c r="H32" s="21">
        <f t="shared" si="6"/>
        <v>802660</v>
      </c>
      <c r="I32" s="21">
        <f t="shared" si="6"/>
        <v>788463</v>
      </c>
      <c r="J32" s="21">
        <f t="shared" si="6"/>
        <v>2382985</v>
      </c>
      <c r="K32" s="21">
        <f t="shared" si="6"/>
        <v>799899</v>
      </c>
      <c r="L32" s="21">
        <f t="shared" si="6"/>
        <v>1126834</v>
      </c>
      <c r="M32" s="21">
        <f t="shared" si="6"/>
        <v>745168</v>
      </c>
      <c r="N32" s="21">
        <f t="shared" si="6"/>
        <v>2671901</v>
      </c>
      <c r="O32" s="21">
        <f t="shared" si="6"/>
        <v>805474</v>
      </c>
      <c r="P32" s="21">
        <f t="shared" si="6"/>
        <v>779844</v>
      </c>
      <c r="Q32" s="21">
        <f t="shared" si="6"/>
        <v>876372</v>
      </c>
      <c r="R32" s="21">
        <f t="shared" si="6"/>
        <v>2461690</v>
      </c>
      <c r="S32" s="21">
        <f t="shared" si="6"/>
        <v>994827</v>
      </c>
      <c r="T32" s="21">
        <f t="shared" si="6"/>
        <v>983861</v>
      </c>
      <c r="U32" s="21">
        <f t="shared" si="6"/>
        <v>1190481</v>
      </c>
      <c r="V32" s="21">
        <f t="shared" si="6"/>
        <v>3169169</v>
      </c>
      <c r="W32" s="21">
        <f t="shared" si="6"/>
        <v>10685745</v>
      </c>
      <c r="X32" s="21">
        <f t="shared" si="6"/>
        <v>11235563</v>
      </c>
      <c r="Y32" s="21">
        <f t="shared" si="6"/>
        <v>-549818</v>
      </c>
      <c r="Z32" s="4">
        <f>+IF(X32&lt;&gt;0,+(Y32/X32)*100,0)</f>
        <v>-4.893550950673322</v>
      </c>
      <c r="AA32" s="19">
        <f>SUM(AA33:AA37)</f>
        <v>11235563</v>
      </c>
    </row>
    <row r="33" spans="1:27" ht="12.75">
      <c r="A33" s="5" t="s">
        <v>36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/>
      <c r="AA33" s="22"/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4671614</v>
      </c>
      <c r="D35" s="22"/>
      <c r="E35" s="23">
        <v>5020035</v>
      </c>
      <c r="F35" s="24">
        <v>5746774</v>
      </c>
      <c r="G35" s="24">
        <v>363406</v>
      </c>
      <c r="H35" s="24">
        <v>434179</v>
      </c>
      <c r="I35" s="24">
        <v>400513</v>
      </c>
      <c r="J35" s="24">
        <v>1198098</v>
      </c>
      <c r="K35" s="24">
        <v>420373</v>
      </c>
      <c r="L35" s="24">
        <v>545555</v>
      </c>
      <c r="M35" s="24">
        <v>380641</v>
      </c>
      <c r="N35" s="24">
        <v>1346569</v>
      </c>
      <c r="O35" s="24">
        <v>412040</v>
      </c>
      <c r="P35" s="24">
        <v>398343</v>
      </c>
      <c r="Q35" s="24">
        <v>442893</v>
      </c>
      <c r="R35" s="24">
        <v>1253276</v>
      </c>
      <c r="S35" s="24">
        <v>533309</v>
      </c>
      <c r="T35" s="24">
        <v>522300</v>
      </c>
      <c r="U35" s="24">
        <v>751569</v>
      </c>
      <c r="V35" s="24">
        <v>1807178</v>
      </c>
      <c r="W35" s="24">
        <v>5605121</v>
      </c>
      <c r="X35" s="24">
        <v>5746774</v>
      </c>
      <c r="Y35" s="24">
        <v>-141653</v>
      </c>
      <c r="Z35" s="6">
        <v>-2.46</v>
      </c>
      <c r="AA35" s="22">
        <v>5746774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5062348</v>
      </c>
      <c r="D37" s="25"/>
      <c r="E37" s="26">
        <v>5520025</v>
      </c>
      <c r="F37" s="27">
        <v>5488789</v>
      </c>
      <c r="G37" s="27">
        <v>428456</v>
      </c>
      <c r="H37" s="27">
        <v>368481</v>
      </c>
      <c r="I37" s="27">
        <v>387950</v>
      </c>
      <c r="J37" s="27">
        <v>1184887</v>
      </c>
      <c r="K37" s="27">
        <v>379526</v>
      </c>
      <c r="L37" s="27">
        <v>581279</v>
      </c>
      <c r="M37" s="27">
        <v>364527</v>
      </c>
      <c r="N37" s="27">
        <v>1325332</v>
      </c>
      <c r="O37" s="27">
        <v>393434</v>
      </c>
      <c r="P37" s="27">
        <v>381501</v>
      </c>
      <c r="Q37" s="27">
        <v>433479</v>
      </c>
      <c r="R37" s="27">
        <v>1208414</v>
      </c>
      <c r="S37" s="27">
        <v>461518</v>
      </c>
      <c r="T37" s="27">
        <v>461561</v>
      </c>
      <c r="U37" s="27">
        <v>438912</v>
      </c>
      <c r="V37" s="27">
        <v>1361991</v>
      </c>
      <c r="W37" s="27">
        <v>5080624</v>
      </c>
      <c r="X37" s="27">
        <v>5488789</v>
      </c>
      <c r="Y37" s="27">
        <v>-408165</v>
      </c>
      <c r="Z37" s="7">
        <v>-7.44</v>
      </c>
      <c r="AA37" s="25">
        <v>5488789</v>
      </c>
    </row>
    <row r="38" spans="1:27" ht="12.75">
      <c r="A38" s="2" t="s">
        <v>41</v>
      </c>
      <c r="B38" s="8"/>
      <c r="C38" s="19">
        <f aca="true" t="shared" si="7" ref="C38:Y38">SUM(C39:C41)</f>
        <v>15072552</v>
      </c>
      <c r="D38" s="19">
        <f>SUM(D39:D41)</f>
        <v>0</v>
      </c>
      <c r="E38" s="20">
        <f t="shared" si="7"/>
        <v>16063559</v>
      </c>
      <c r="F38" s="21">
        <f t="shared" si="7"/>
        <v>16599220</v>
      </c>
      <c r="G38" s="21">
        <f t="shared" si="7"/>
        <v>887821</v>
      </c>
      <c r="H38" s="21">
        <f t="shared" si="7"/>
        <v>752968</v>
      </c>
      <c r="I38" s="21">
        <f t="shared" si="7"/>
        <v>940788</v>
      </c>
      <c r="J38" s="21">
        <f t="shared" si="7"/>
        <v>2581577</v>
      </c>
      <c r="K38" s="21">
        <f t="shared" si="7"/>
        <v>853898</v>
      </c>
      <c r="L38" s="21">
        <f t="shared" si="7"/>
        <v>1675945</v>
      </c>
      <c r="M38" s="21">
        <f t="shared" si="7"/>
        <v>1221988</v>
      </c>
      <c r="N38" s="21">
        <f t="shared" si="7"/>
        <v>3751831</v>
      </c>
      <c r="O38" s="21">
        <f t="shared" si="7"/>
        <v>1346625</v>
      </c>
      <c r="P38" s="21">
        <f t="shared" si="7"/>
        <v>643288</v>
      </c>
      <c r="Q38" s="21">
        <f t="shared" si="7"/>
        <v>1443166</v>
      </c>
      <c r="R38" s="21">
        <f t="shared" si="7"/>
        <v>3433079</v>
      </c>
      <c r="S38" s="21">
        <f t="shared" si="7"/>
        <v>1231969</v>
      </c>
      <c r="T38" s="21">
        <f t="shared" si="7"/>
        <v>1752441</v>
      </c>
      <c r="U38" s="21">
        <f t="shared" si="7"/>
        <v>1295145</v>
      </c>
      <c r="V38" s="21">
        <f t="shared" si="7"/>
        <v>4279555</v>
      </c>
      <c r="W38" s="21">
        <f t="shared" si="7"/>
        <v>14046042</v>
      </c>
      <c r="X38" s="21">
        <f t="shared" si="7"/>
        <v>16599220</v>
      </c>
      <c r="Y38" s="21">
        <f t="shared" si="7"/>
        <v>-2553178</v>
      </c>
      <c r="Z38" s="4">
        <f>+IF(X38&lt;&gt;0,+(Y38/X38)*100,0)</f>
        <v>-15.381313097844357</v>
      </c>
      <c r="AA38" s="19">
        <f>SUM(AA39:AA41)</f>
        <v>16599220</v>
      </c>
    </row>
    <row r="39" spans="1:27" ht="12.75">
      <c r="A39" s="5" t="s">
        <v>42</v>
      </c>
      <c r="B39" s="3"/>
      <c r="C39" s="22">
        <v>10455701</v>
      </c>
      <c r="D39" s="22"/>
      <c r="E39" s="23">
        <v>8619187</v>
      </c>
      <c r="F39" s="24">
        <v>9154848</v>
      </c>
      <c r="G39" s="24">
        <v>576593</v>
      </c>
      <c r="H39" s="24">
        <v>421824</v>
      </c>
      <c r="I39" s="24">
        <v>715865</v>
      </c>
      <c r="J39" s="24">
        <v>1714282</v>
      </c>
      <c r="K39" s="24">
        <v>454451</v>
      </c>
      <c r="L39" s="24">
        <v>939067</v>
      </c>
      <c r="M39" s="24">
        <v>533830</v>
      </c>
      <c r="N39" s="24">
        <v>1927348</v>
      </c>
      <c r="O39" s="24">
        <v>1005708</v>
      </c>
      <c r="P39" s="24">
        <v>516803</v>
      </c>
      <c r="Q39" s="24">
        <v>519068</v>
      </c>
      <c r="R39" s="24">
        <v>2041579</v>
      </c>
      <c r="S39" s="24">
        <v>353654</v>
      </c>
      <c r="T39" s="24">
        <v>965562</v>
      </c>
      <c r="U39" s="24">
        <v>1298828</v>
      </c>
      <c r="V39" s="24">
        <v>2618044</v>
      </c>
      <c r="W39" s="24">
        <v>8301253</v>
      </c>
      <c r="X39" s="24">
        <v>9154848</v>
      </c>
      <c r="Y39" s="24">
        <v>-853595</v>
      </c>
      <c r="Z39" s="6">
        <v>-9.32</v>
      </c>
      <c r="AA39" s="22">
        <v>9154848</v>
      </c>
    </row>
    <row r="40" spans="1:27" ht="12.75">
      <c r="A40" s="5" t="s">
        <v>43</v>
      </c>
      <c r="B40" s="3"/>
      <c r="C40" s="22"/>
      <c r="D40" s="22"/>
      <c r="E40" s="23">
        <v>944372</v>
      </c>
      <c r="F40" s="24">
        <v>944372</v>
      </c>
      <c r="G40" s="24">
        <v>70240</v>
      </c>
      <c r="H40" s="24">
        <v>70240</v>
      </c>
      <c r="I40" s="24">
        <v>70240</v>
      </c>
      <c r="J40" s="24">
        <v>210720</v>
      </c>
      <c r="K40" s="24">
        <v>70240</v>
      </c>
      <c r="L40" s="24">
        <v>70240</v>
      </c>
      <c r="M40" s="24">
        <v>70240</v>
      </c>
      <c r="N40" s="24">
        <v>210720</v>
      </c>
      <c r="O40" s="24">
        <v>72125</v>
      </c>
      <c r="P40" s="24">
        <v>-493564</v>
      </c>
      <c r="Q40" s="24">
        <v>72125</v>
      </c>
      <c r="R40" s="24">
        <v>-349314</v>
      </c>
      <c r="S40" s="24">
        <v>72125</v>
      </c>
      <c r="T40" s="24">
        <v>72125</v>
      </c>
      <c r="U40" s="24">
        <v>-144248</v>
      </c>
      <c r="V40" s="24">
        <v>2</v>
      </c>
      <c r="W40" s="24">
        <v>72128</v>
      </c>
      <c r="X40" s="24">
        <v>944372</v>
      </c>
      <c r="Y40" s="24">
        <v>-872244</v>
      </c>
      <c r="Z40" s="6">
        <v>-92.36</v>
      </c>
      <c r="AA40" s="22">
        <v>944372</v>
      </c>
    </row>
    <row r="41" spans="1:27" ht="12.75">
      <c r="A41" s="5" t="s">
        <v>44</v>
      </c>
      <c r="B41" s="3"/>
      <c r="C41" s="22">
        <v>4616851</v>
      </c>
      <c r="D41" s="22"/>
      <c r="E41" s="23">
        <v>6500000</v>
      </c>
      <c r="F41" s="24">
        <v>6500000</v>
      </c>
      <c r="G41" s="24">
        <v>240988</v>
      </c>
      <c r="H41" s="24">
        <v>260904</v>
      </c>
      <c r="I41" s="24">
        <v>154683</v>
      </c>
      <c r="J41" s="24">
        <v>656575</v>
      </c>
      <c r="K41" s="24">
        <v>329207</v>
      </c>
      <c r="L41" s="24">
        <v>666638</v>
      </c>
      <c r="M41" s="24">
        <v>617918</v>
      </c>
      <c r="N41" s="24">
        <v>1613763</v>
      </c>
      <c r="O41" s="24">
        <v>268792</v>
      </c>
      <c r="P41" s="24">
        <v>620049</v>
      </c>
      <c r="Q41" s="24">
        <v>851973</v>
      </c>
      <c r="R41" s="24">
        <v>1740814</v>
      </c>
      <c r="S41" s="24">
        <v>806190</v>
      </c>
      <c r="T41" s="24">
        <v>714754</v>
      </c>
      <c r="U41" s="24">
        <v>140565</v>
      </c>
      <c r="V41" s="24">
        <v>1661509</v>
      </c>
      <c r="W41" s="24">
        <v>5672661</v>
      </c>
      <c r="X41" s="24">
        <v>6500000</v>
      </c>
      <c r="Y41" s="24">
        <v>-827339</v>
      </c>
      <c r="Z41" s="6">
        <v>-12.73</v>
      </c>
      <c r="AA41" s="22">
        <v>6500000</v>
      </c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>
        <v>1926396</v>
      </c>
      <c r="D47" s="19"/>
      <c r="E47" s="20">
        <v>2046768</v>
      </c>
      <c r="F47" s="21">
        <v>2017195</v>
      </c>
      <c r="G47" s="21">
        <v>143764</v>
      </c>
      <c r="H47" s="21">
        <v>129810</v>
      </c>
      <c r="I47" s="21">
        <v>143978</v>
      </c>
      <c r="J47" s="21">
        <v>417552</v>
      </c>
      <c r="K47" s="21">
        <v>128373</v>
      </c>
      <c r="L47" s="21">
        <v>200684</v>
      </c>
      <c r="M47" s="21">
        <v>126612</v>
      </c>
      <c r="N47" s="21">
        <v>455669</v>
      </c>
      <c r="O47" s="21">
        <v>136454</v>
      </c>
      <c r="P47" s="21">
        <v>126968</v>
      </c>
      <c r="Q47" s="21">
        <v>140808</v>
      </c>
      <c r="R47" s="21">
        <v>404230</v>
      </c>
      <c r="S47" s="21">
        <v>125683</v>
      </c>
      <c r="T47" s="21">
        <v>136683</v>
      </c>
      <c r="U47" s="21">
        <v>235101</v>
      </c>
      <c r="V47" s="21">
        <v>497467</v>
      </c>
      <c r="W47" s="21">
        <v>1774918</v>
      </c>
      <c r="X47" s="21">
        <v>2017195</v>
      </c>
      <c r="Y47" s="21">
        <v>-242277</v>
      </c>
      <c r="Z47" s="4">
        <v>-12.01</v>
      </c>
      <c r="AA47" s="19">
        <v>2017195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69114041</v>
      </c>
      <c r="D48" s="40">
        <f>+D28+D32+D38+D42+D47</f>
        <v>0</v>
      </c>
      <c r="E48" s="41">
        <f t="shared" si="9"/>
        <v>73409408</v>
      </c>
      <c r="F48" s="42">
        <f t="shared" si="9"/>
        <v>78699800</v>
      </c>
      <c r="G48" s="42">
        <f t="shared" si="9"/>
        <v>5937475</v>
      </c>
      <c r="H48" s="42">
        <f t="shared" si="9"/>
        <v>4807275</v>
      </c>
      <c r="I48" s="42">
        <f t="shared" si="9"/>
        <v>5696936</v>
      </c>
      <c r="J48" s="42">
        <f t="shared" si="9"/>
        <v>16441686</v>
      </c>
      <c r="K48" s="42">
        <f t="shared" si="9"/>
        <v>6184083</v>
      </c>
      <c r="L48" s="42">
        <f t="shared" si="9"/>
        <v>7193423</v>
      </c>
      <c r="M48" s="42">
        <f t="shared" si="9"/>
        <v>6197029</v>
      </c>
      <c r="N48" s="42">
        <f t="shared" si="9"/>
        <v>19574535</v>
      </c>
      <c r="O48" s="42">
        <f t="shared" si="9"/>
        <v>5226026</v>
      </c>
      <c r="P48" s="42">
        <f t="shared" si="9"/>
        <v>4510861</v>
      </c>
      <c r="Q48" s="42">
        <f t="shared" si="9"/>
        <v>5726189</v>
      </c>
      <c r="R48" s="42">
        <f t="shared" si="9"/>
        <v>15463076</v>
      </c>
      <c r="S48" s="42">
        <f t="shared" si="9"/>
        <v>4993645</v>
      </c>
      <c r="T48" s="42">
        <f t="shared" si="9"/>
        <v>6585634</v>
      </c>
      <c r="U48" s="42">
        <f t="shared" si="9"/>
        <v>7238347</v>
      </c>
      <c r="V48" s="42">
        <f t="shared" si="9"/>
        <v>18817626</v>
      </c>
      <c r="W48" s="42">
        <f t="shared" si="9"/>
        <v>70296923</v>
      </c>
      <c r="X48" s="42">
        <f t="shared" si="9"/>
        <v>78699800</v>
      </c>
      <c r="Y48" s="42">
        <f t="shared" si="9"/>
        <v>-8402877</v>
      </c>
      <c r="Z48" s="43">
        <f>+IF(X48&lt;&gt;0,+(Y48/X48)*100,0)</f>
        <v>-10.677126244285246</v>
      </c>
      <c r="AA48" s="40">
        <f>+AA28+AA32+AA38+AA42+AA47</f>
        <v>78699800</v>
      </c>
    </row>
    <row r="49" spans="1:27" ht="12.75">
      <c r="A49" s="14" t="s">
        <v>88</v>
      </c>
      <c r="B49" s="15"/>
      <c r="C49" s="44">
        <f aca="true" t="shared" si="10" ref="C49:Y49">+C25-C48</f>
        <v>-5274566</v>
      </c>
      <c r="D49" s="44">
        <f>+D25-D48</f>
        <v>0</v>
      </c>
      <c r="E49" s="45">
        <f t="shared" si="10"/>
        <v>-3460643</v>
      </c>
      <c r="F49" s="46">
        <f t="shared" si="10"/>
        <v>-2563090</v>
      </c>
      <c r="G49" s="46">
        <f t="shared" si="10"/>
        <v>-5842212</v>
      </c>
      <c r="H49" s="46">
        <f t="shared" si="10"/>
        <v>-3364860</v>
      </c>
      <c r="I49" s="46">
        <f t="shared" si="10"/>
        <v>-4651401</v>
      </c>
      <c r="J49" s="46">
        <f t="shared" si="10"/>
        <v>-13858473</v>
      </c>
      <c r="K49" s="46">
        <f t="shared" si="10"/>
        <v>15706733</v>
      </c>
      <c r="L49" s="46">
        <f t="shared" si="10"/>
        <v>-5901883</v>
      </c>
      <c r="M49" s="46">
        <f t="shared" si="10"/>
        <v>11464493</v>
      </c>
      <c r="N49" s="46">
        <f t="shared" si="10"/>
        <v>21269343</v>
      </c>
      <c r="O49" s="46">
        <f t="shared" si="10"/>
        <v>-3564120</v>
      </c>
      <c r="P49" s="46">
        <f t="shared" si="10"/>
        <v>-4688464</v>
      </c>
      <c r="Q49" s="46">
        <f t="shared" si="10"/>
        <v>6897546</v>
      </c>
      <c r="R49" s="46">
        <f t="shared" si="10"/>
        <v>-1355038</v>
      </c>
      <c r="S49" s="46">
        <f t="shared" si="10"/>
        <v>-2809488</v>
      </c>
      <c r="T49" s="46">
        <f t="shared" si="10"/>
        <v>-6211441</v>
      </c>
      <c r="U49" s="46">
        <f t="shared" si="10"/>
        <v>-5018171</v>
      </c>
      <c r="V49" s="46">
        <f t="shared" si="10"/>
        <v>-14039100</v>
      </c>
      <c r="W49" s="46">
        <f t="shared" si="10"/>
        <v>-7983268</v>
      </c>
      <c r="X49" s="46">
        <f>IF(F25=F48,0,X25-X48)</f>
        <v>-2563090</v>
      </c>
      <c r="Y49" s="46">
        <f t="shared" si="10"/>
        <v>-5420178</v>
      </c>
      <c r="Z49" s="47">
        <f>+IF(X49&lt;&gt;0,+(Y49/X49)*100,0)</f>
        <v>211.47045168136898</v>
      </c>
      <c r="AA49" s="44">
        <f>+AA25-AA48</f>
        <v>-2563090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65081821</v>
      </c>
      <c r="D5" s="19">
        <f>SUM(D6:D8)</f>
        <v>0</v>
      </c>
      <c r="E5" s="20">
        <f t="shared" si="0"/>
        <v>71350102</v>
      </c>
      <c r="F5" s="21">
        <f t="shared" si="0"/>
        <v>67112123</v>
      </c>
      <c r="G5" s="21">
        <f t="shared" si="0"/>
        <v>71491579</v>
      </c>
      <c r="H5" s="21">
        <f t="shared" si="0"/>
        <v>283423</v>
      </c>
      <c r="I5" s="21">
        <f t="shared" si="0"/>
        <v>-49372290</v>
      </c>
      <c r="J5" s="21">
        <f t="shared" si="0"/>
        <v>22402712</v>
      </c>
      <c r="K5" s="21">
        <f t="shared" si="0"/>
        <v>132336</v>
      </c>
      <c r="L5" s="21">
        <f t="shared" si="0"/>
        <v>241083</v>
      </c>
      <c r="M5" s="21">
        <f t="shared" si="0"/>
        <v>12271921</v>
      </c>
      <c r="N5" s="21">
        <f t="shared" si="0"/>
        <v>12645340</v>
      </c>
      <c r="O5" s="21">
        <f t="shared" si="0"/>
        <v>3354656</v>
      </c>
      <c r="P5" s="21">
        <f t="shared" si="0"/>
        <v>133018</v>
      </c>
      <c r="Q5" s="21">
        <f t="shared" si="0"/>
        <v>30842416</v>
      </c>
      <c r="R5" s="21">
        <f t="shared" si="0"/>
        <v>34330090</v>
      </c>
      <c r="S5" s="21">
        <f t="shared" si="0"/>
        <v>730075</v>
      </c>
      <c r="T5" s="21">
        <f t="shared" si="0"/>
        <v>1370413</v>
      </c>
      <c r="U5" s="21">
        <f t="shared" si="0"/>
        <v>6774337</v>
      </c>
      <c r="V5" s="21">
        <f t="shared" si="0"/>
        <v>8874825</v>
      </c>
      <c r="W5" s="21">
        <f t="shared" si="0"/>
        <v>78252967</v>
      </c>
      <c r="X5" s="21">
        <f t="shared" si="0"/>
        <v>67112123</v>
      </c>
      <c r="Y5" s="21">
        <f t="shared" si="0"/>
        <v>11140844</v>
      </c>
      <c r="Z5" s="4">
        <f>+IF(X5&lt;&gt;0,+(Y5/X5)*100,0)</f>
        <v>16.600345067313697</v>
      </c>
      <c r="AA5" s="19">
        <f>SUM(AA6:AA8)</f>
        <v>67112123</v>
      </c>
    </row>
    <row r="6" spans="1:27" ht="12.75">
      <c r="A6" s="5" t="s">
        <v>32</v>
      </c>
      <c r="B6" s="3"/>
      <c r="C6" s="22">
        <v>1000000</v>
      </c>
      <c r="D6" s="22"/>
      <c r="E6" s="23">
        <v>1001444</v>
      </c>
      <c r="F6" s="24">
        <v>1001444</v>
      </c>
      <c r="G6" s="24"/>
      <c r="H6" s="24">
        <v>250000</v>
      </c>
      <c r="I6" s="24"/>
      <c r="J6" s="24">
        <v>250000</v>
      </c>
      <c r="K6" s="24"/>
      <c r="L6" s="24"/>
      <c r="M6" s="24"/>
      <c r="N6" s="24"/>
      <c r="O6" s="24"/>
      <c r="P6" s="24">
        <v>532491</v>
      </c>
      <c r="Q6" s="24">
        <v>126963</v>
      </c>
      <c r="R6" s="24">
        <v>659454</v>
      </c>
      <c r="S6" s="24">
        <v>-73351</v>
      </c>
      <c r="T6" s="24">
        <v>84642</v>
      </c>
      <c r="U6" s="24">
        <v>220867</v>
      </c>
      <c r="V6" s="24">
        <v>232158</v>
      </c>
      <c r="W6" s="24">
        <v>1141612</v>
      </c>
      <c r="X6" s="24">
        <v>1001444</v>
      </c>
      <c r="Y6" s="24">
        <v>140168</v>
      </c>
      <c r="Z6" s="6">
        <v>14</v>
      </c>
      <c r="AA6" s="22">
        <v>1001444</v>
      </c>
    </row>
    <row r="7" spans="1:27" ht="12.75">
      <c r="A7" s="5" t="s">
        <v>33</v>
      </c>
      <c r="B7" s="3"/>
      <c r="C7" s="25">
        <v>64081821</v>
      </c>
      <c r="D7" s="25"/>
      <c r="E7" s="26">
        <v>70348658</v>
      </c>
      <c r="F7" s="27">
        <v>66110679</v>
      </c>
      <c r="G7" s="27">
        <v>71491579</v>
      </c>
      <c r="H7" s="27">
        <v>33423</v>
      </c>
      <c r="I7" s="27">
        <v>-49372290</v>
      </c>
      <c r="J7" s="27">
        <v>22152712</v>
      </c>
      <c r="K7" s="27">
        <v>132336</v>
      </c>
      <c r="L7" s="27">
        <v>241083</v>
      </c>
      <c r="M7" s="27">
        <v>12271921</v>
      </c>
      <c r="N7" s="27">
        <v>12645340</v>
      </c>
      <c r="O7" s="27">
        <v>3354656</v>
      </c>
      <c r="P7" s="27">
        <v>-399473</v>
      </c>
      <c r="Q7" s="27">
        <v>30715453</v>
      </c>
      <c r="R7" s="27">
        <v>33670636</v>
      </c>
      <c r="S7" s="27">
        <v>803426</v>
      </c>
      <c r="T7" s="27">
        <v>1285771</v>
      </c>
      <c r="U7" s="27">
        <v>6553470</v>
      </c>
      <c r="V7" s="27">
        <v>8642667</v>
      </c>
      <c r="W7" s="27">
        <v>77111355</v>
      </c>
      <c r="X7" s="27">
        <v>66110679</v>
      </c>
      <c r="Y7" s="27">
        <v>11000676</v>
      </c>
      <c r="Z7" s="7">
        <v>16.64</v>
      </c>
      <c r="AA7" s="25">
        <v>66110679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686913</v>
      </c>
      <c r="D9" s="19">
        <f>SUM(D10:D14)</f>
        <v>0</v>
      </c>
      <c r="E9" s="20">
        <f t="shared" si="1"/>
        <v>700015</v>
      </c>
      <c r="F9" s="21">
        <f t="shared" si="1"/>
        <v>700015</v>
      </c>
      <c r="G9" s="21">
        <f t="shared" si="1"/>
        <v>860</v>
      </c>
      <c r="H9" s="21">
        <f t="shared" si="1"/>
        <v>1808</v>
      </c>
      <c r="I9" s="21">
        <f t="shared" si="1"/>
        <v>0</v>
      </c>
      <c r="J9" s="21">
        <f t="shared" si="1"/>
        <v>2668</v>
      </c>
      <c r="K9" s="21">
        <f t="shared" si="1"/>
        <v>516</v>
      </c>
      <c r="L9" s="21">
        <f t="shared" si="1"/>
        <v>1845</v>
      </c>
      <c r="M9" s="21">
        <f t="shared" si="1"/>
        <v>1451</v>
      </c>
      <c r="N9" s="21">
        <f t="shared" si="1"/>
        <v>3812</v>
      </c>
      <c r="O9" s="21">
        <f t="shared" si="1"/>
        <v>462878</v>
      </c>
      <c r="P9" s="21">
        <f t="shared" si="1"/>
        <v>1785</v>
      </c>
      <c r="Q9" s="21">
        <f t="shared" si="1"/>
        <v>767114</v>
      </c>
      <c r="R9" s="21">
        <f t="shared" si="1"/>
        <v>1231777</v>
      </c>
      <c r="S9" s="21">
        <f t="shared" si="1"/>
        <v>-8751</v>
      </c>
      <c r="T9" s="21">
        <f t="shared" si="1"/>
        <v>158772</v>
      </c>
      <c r="U9" s="21">
        <f t="shared" si="1"/>
        <v>4106</v>
      </c>
      <c r="V9" s="21">
        <f t="shared" si="1"/>
        <v>154127</v>
      </c>
      <c r="W9" s="21">
        <f t="shared" si="1"/>
        <v>1392384</v>
      </c>
      <c r="X9" s="21">
        <f t="shared" si="1"/>
        <v>700015</v>
      </c>
      <c r="Y9" s="21">
        <f t="shared" si="1"/>
        <v>692369</v>
      </c>
      <c r="Z9" s="4">
        <f>+IF(X9&lt;&gt;0,+(Y9/X9)*100,0)</f>
        <v>98.90773769133519</v>
      </c>
      <c r="AA9" s="19">
        <f>SUM(AA10:AA14)</f>
        <v>700015</v>
      </c>
    </row>
    <row r="10" spans="1:27" ht="12.75">
      <c r="A10" s="5" t="s">
        <v>36</v>
      </c>
      <c r="B10" s="3"/>
      <c r="C10" s="22">
        <v>686808</v>
      </c>
      <c r="D10" s="22"/>
      <c r="E10" s="23">
        <v>689105</v>
      </c>
      <c r="F10" s="24">
        <v>689105</v>
      </c>
      <c r="G10" s="24">
        <v>860</v>
      </c>
      <c r="H10" s="24">
        <v>1808</v>
      </c>
      <c r="I10" s="24"/>
      <c r="J10" s="24">
        <v>2668</v>
      </c>
      <c r="K10" s="24">
        <v>516</v>
      </c>
      <c r="L10" s="24">
        <v>1845</v>
      </c>
      <c r="M10" s="24">
        <v>1451</v>
      </c>
      <c r="N10" s="24">
        <v>3812</v>
      </c>
      <c r="O10" s="24">
        <v>462878</v>
      </c>
      <c r="P10" s="24">
        <v>1785</v>
      </c>
      <c r="Q10" s="24">
        <v>767114</v>
      </c>
      <c r="R10" s="24">
        <v>1231777</v>
      </c>
      <c r="S10" s="24">
        <v>-8751</v>
      </c>
      <c r="T10" s="24">
        <v>158772</v>
      </c>
      <c r="U10" s="24">
        <v>4106</v>
      </c>
      <c r="V10" s="24">
        <v>154127</v>
      </c>
      <c r="W10" s="24">
        <v>1392384</v>
      </c>
      <c r="X10" s="24">
        <v>689105</v>
      </c>
      <c r="Y10" s="24">
        <v>703279</v>
      </c>
      <c r="Z10" s="6">
        <v>102.06</v>
      </c>
      <c r="AA10" s="22">
        <v>689105</v>
      </c>
    </row>
    <row r="11" spans="1:27" ht="12.75">
      <c r="A11" s="5" t="s">
        <v>37</v>
      </c>
      <c r="B11" s="3"/>
      <c r="C11" s="22">
        <v>105</v>
      </c>
      <c r="D11" s="22"/>
      <c r="E11" s="23">
        <v>10910</v>
      </c>
      <c r="F11" s="24">
        <v>10910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10910</v>
      </c>
      <c r="Y11" s="24">
        <v>-10910</v>
      </c>
      <c r="Z11" s="6">
        <v>-100</v>
      </c>
      <c r="AA11" s="22">
        <v>10910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12095993</v>
      </c>
      <c r="D15" s="19">
        <f>SUM(D16:D18)</f>
        <v>0</v>
      </c>
      <c r="E15" s="20">
        <f t="shared" si="2"/>
        <v>33854431</v>
      </c>
      <c r="F15" s="21">
        <f t="shared" si="2"/>
        <v>34054431</v>
      </c>
      <c r="G15" s="21">
        <f t="shared" si="2"/>
        <v>48434</v>
      </c>
      <c r="H15" s="21">
        <f t="shared" si="2"/>
        <v>2486278</v>
      </c>
      <c r="I15" s="21">
        <f t="shared" si="2"/>
        <v>90</v>
      </c>
      <c r="J15" s="21">
        <f t="shared" si="2"/>
        <v>2534802</v>
      </c>
      <c r="K15" s="21">
        <f t="shared" si="2"/>
        <v>33712</v>
      </c>
      <c r="L15" s="21">
        <f t="shared" si="2"/>
        <v>54334</v>
      </c>
      <c r="M15" s="21">
        <f t="shared" si="2"/>
        <v>36958</v>
      </c>
      <c r="N15" s="21">
        <f t="shared" si="2"/>
        <v>125004</v>
      </c>
      <c r="O15" s="21">
        <f t="shared" si="2"/>
        <v>54149</v>
      </c>
      <c r="P15" s="21">
        <f t="shared" si="2"/>
        <v>74273</v>
      </c>
      <c r="Q15" s="21">
        <f t="shared" si="2"/>
        <v>2108731</v>
      </c>
      <c r="R15" s="21">
        <f t="shared" si="2"/>
        <v>2237153</v>
      </c>
      <c r="S15" s="21">
        <f t="shared" si="2"/>
        <v>-486368</v>
      </c>
      <c r="T15" s="21">
        <f t="shared" si="2"/>
        <v>0</v>
      </c>
      <c r="U15" s="21">
        <f t="shared" si="2"/>
        <v>6960</v>
      </c>
      <c r="V15" s="21">
        <f t="shared" si="2"/>
        <v>-479408</v>
      </c>
      <c r="W15" s="21">
        <f t="shared" si="2"/>
        <v>4417551</v>
      </c>
      <c r="X15" s="21">
        <f t="shared" si="2"/>
        <v>34054431</v>
      </c>
      <c r="Y15" s="21">
        <f t="shared" si="2"/>
        <v>-29636880</v>
      </c>
      <c r="Z15" s="4">
        <f>+IF(X15&lt;&gt;0,+(Y15/X15)*100,0)</f>
        <v>-87.02797001658902</v>
      </c>
      <c r="AA15" s="19">
        <f>SUM(AA16:AA18)</f>
        <v>34054431</v>
      </c>
    </row>
    <row r="16" spans="1:27" ht="12.75">
      <c r="A16" s="5" t="s">
        <v>42</v>
      </c>
      <c r="B16" s="3"/>
      <c r="C16" s="22">
        <v>13519</v>
      </c>
      <c r="D16" s="22"/>
      <c r="E16" s="23">
        <v>83896</v>
      </c>
      <c r="F16" s="24">
        <v>83896</v>
      </c>
      <c r="G16" s="24">
        <v>321</v>
      </c>
      <c r="H16" s="24">
        <v>2435085</v>
      </c>
      <c r="I16" s="24">
        <v>90</v>
      </c>
      <c r="J16" s="24">
        <v>2435496</v>
      </c>
      <c r="K16" s="24"/>
      <c r="L16" s="24">
        <v>157</v>
      </c>
      <c r="M16" s="24"/>
      <c r="N16" s="24">
        <v>157</v>
      </c>
      <c r="O16" s="24">
        <v>5143</v>
      </c>
      <c r="P16" s="24">
        <v>85</v>
      </c>
      <c r="Q16" s="24">
        <v>2057621</v>
      </c>
      <c r="R16" s="24">
        <v>2062849</v>
      </c>
      <c r="S16" s="24">
        <v>-265316</v>
      </c>
      <c r="T16" s="24"/>
      <c r="U16" s="24">
        <v>221</v>
      </c>
      <c r="V16" s="24">
        <v>-265095</v>
      </c>
      <c r="W16" s="24">
        <v>4233407</v>
      </c>
      <c r="X16" s="24">
        <v>83896</v>
      </c>
      <c r="Y16" s="24">
        <v>4149511</v>
      </c>
      <c r="Z16" s="6">
        <v>4946.02</v>
      </c>
      <c r="AA16" s="22">
        <v>83896</v>
      </c>
    </row>
    <row r="17" spans="1:27" ht="12.75">
      <c r="A17" s="5" t="s">
        <v>43</v>
      </c>
      <c r="B17" s="3"/>
      <c r="C17" s="22">
        <v>12082474</v>
      </c>
      <c r="D17" s="22"/>
      <c r="E17" s="23">
        <v>33770535</v>
      </c>
      <c r="F17" s="24">
        <v>33970535</v>
      </c>
      <c r="G17" s="24">
        <v>48113</v>
      </c>
      <c r="H17" s="24">
        <v>51193</v>
      </c>
      <c r="I17" s="24"/>
      <c r="J17" s="24">
        <v>99306</v>
      </c>
      <c r="K17" s="24">
        <v>33712</v>
      </c>
      <c r="L17" s="24">
        <v>54177</v>
      </c>
      <c r="M17" s="24">
        <v>36958</v>
      </c>
      <c r="N17" s="24">
        <v>124847</v>
      </c>
      <c r="O17" s="24">
        <v>49006</v>
      </c>
      <c r="P17" s="24">
        <v>74188</v>
      </c>
      <c r="Q17" s="24">
        <v>51110</v>
      </c>
      <c r="R17" s="24">
        <v>174304</v>
      </c>
      <c r="S17" s="24">
        <v>-221052</v>
      </c>
      <c r="T17" s="24"/>
      <c r="U17" s="24">
        <v>6739</v>
      </c>
      <c r="V17" s="24">
        <v>-214313</v>
      </c>
      <c r="W17" s="24">
        <v>184144</v>
      </c>
      <c r="X17" s="24">
        <v>33970535</v>
      </c>
      <c r="Y17" s="24">
        <v>-33786391</v>
      </c>
      <c r="Z17" s="6">
        <v>-99.46</v>
      </c>
      <c r="AA17" s="22">
        <v>33970535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30494799</v>
      </c>
      <c r="D19" s="19">
        <f>SUM(D20:D23)</f>
        <v>0</v>
      </c>
      <c r="E19" s="20">
        <f t="shared" si="3"/>
        <v>22627392</v>
      </c>
      <c r="F19" s="21">
        <f t="shared" si="3"/>
        <v>46768103</v>
      </c>
      <c r="G19" s="21">
        <f t="shared" si="3"/>
        <v>3266941</v>
      </c>
      <c r="H19" s="21">
        <f t="shared" si="3"/>
        <v>1813220</v>
      </c>
      <c r="I19" s="21">
        <f t="shared" si="3"/>
        <v>3243569</v>
      </c>
      <c r="J19" s="21">
        <f t="shared" si="3"/>
        <v>8323730</v>
      </c>
      <c r="K19" s="21">
        <f t="shared" si="3"/>
        <v>-9670094</v>
      </c>
      <c r="L19" s="21">
        <f t="shared" si="3"/>
        <v>-3248859</v>
      </c>
      <c r="M19" s="21">
        <f t="shared" si="3"/>
        <v>1475716</v>
      </c>
      <c r="N19" s="21">
        <f t="shared" si="3"/>
        <v>-11443237</v>
      </c>
      <c r="O19" s="21">
        <f t="shared" si="3"/>
        <v>43917076</v>
      </c>
      <c r="P19" s="21">
        <f t="shared" si="3"/>
        <v>-19004834</v>
      </c>
      <c r="Q19" s="21">
        <f t="shared" si="3"/>
        <v>20750043</v>
      </c>
      <c r="R19" s="21">
        <f t="shared" si="3"/>
        <v>45662285</v>
      </c>
      <c r="S19" s="21">
        <f t="shared" si="3"/>
        <v>-7012</v>
      </c>
      <c r="T19" s="21">
        <f t="shared" si="3"/>
        <v>5215134</v>
      </c>
      <c r="U19" s="21">
        <f t="shared" si="3"/>
        <v>7912129</v>
      </c>
      <c r="V19" s="21">
        <f t="shared" si="3"/>
        <v>13120251</v>
      </c>
      <c r="W19" s="21">
        <f t="shared" si="3"/>
        <v>55663029</v>
      </c>
      <c r="X19" s="21">
        <f t="shared" si="3"/>
        <v>46768103</v>
      </c>
      <c r="Y19" s="21">
        <f t="shared" si="3"/>
        <v>8894926</v>
      </c>
      <c r="Z19" s="4">
        <f>+IF(X19&lt;&gt;0,+(Y19/X19)*100,0)</f>
        <v>19.019214869587504</v>
      </c>
      <c r="AA19" s="19">
        <f>SUM(AA20:AA23)</f>
        <v>46768103</v>
      </c>
    </row>
    <row r="20" spans="1:27" ht="12.75">
      <c r="A20" s="5" t="s">
        <v>46</v>
      </c>
      <c r="B20" s="3"/>
      <c r="C20" s="22">
        <v>17355324</v>
      </c>
      <c r="D20" s="22"/>
      <c r="E20" s="23">
        <v>9975608</v>
      </c>
      <c r="F20" s="24">
        <v>16662711</v>
      </c>
      <c r="G20" s="24">
        <v>1335722</v>
      </c>
      <c r="H20" s="24">
        <v>839316</v>
      </c>
      <c r="I20" s="24">
        <v>1249625</v>
      </c>
      <c r="J20" s="24">
        <v>3424663</v>
      </c>
      <c r="K20" s="24">
        <v>920126</v>
      </c>
      <c r="L20" s="24">
        <v>1327813</v>
      </c>
      <c r="M20" s="24">
        <v>850076</v>
      </c>
      <c r="N20" s="24">
        <v>3098015</v>
      </c>
      <c r="O20" s="24">
        <v>1348180</v>
      </c>
      <c r="P20" s="24">
        <v>1172912</v>
      </c>
      <c r="Q20" s="24">
        <v>3046966</v>
      </c>
      <c r="R20" s="24">
        <v>5568058</v>
      </c>
      <c r="S20" s="24">
        <v>-115429</v>
      </c>
      <c r="T20" s="24">
        <v>2447039</v>
      </c>
      <c r="U20" s="24">
        <v>3199129</v>
      </c>
      <c r="V20" s="24">
        <v>5530739</v>
      </c>
      <c r="W20" s="24">
        <v>17621475</v>
      </c>
      <c r="X20" s="24">
        <v>16662711</v>
      </c>
      <c r="Y20" s="24">
        <v>958764</v>
      </c>
      <c r="Z20" s="6">
        <v>5.75</v>
      </c>
      <c r="AA20" s="22">
        <v>16662711</v>
      </c>
    </row>
    <row r="21" spans="1:27" ht="12.75">
      <c r="A21" s="5" t="s">
        <v>47</v>
      </c>
      <c r="B21" s="3"/>
      <c r="C21" s="22">
        <v>9815745</v>
      </c>
      <c r="D21" s="22"/>
      <c r="E21" s="23">
        <v>4658911</v>
      </c>
      <c r="F21" s="24">
        <v>20783230</v>
      </c>
      <c r="G21" s="24">
        <v>1307832</v>
      </c>
      <c r="H21" s="24">
        <v>378988</v>
      </c>
      <c r="I21" s="24">
        <v>1444560</v>
      </c>
      <c r="J21" s="24">
        <v>3131380</v>
      </c>
      <c r="K21" s="24">
        <v>-5879608</v>
      </c>
      <c r="L21" s="24">
        <v>-2325385</v>
      </c>
      <c r="M21" s="24">
        <v>68207</v>
      </c>
      <c r="N21" s="24">
        <v>-8136786</v>
      </c>
      <c r="O21" s="24">
        <v>23499700</v>
      </c>
      <c r="P21" s="24">
        <v>-11398456</v>
      </c>
      <c r="Q21" s="24">
        <v>16970993</v>
      </c>
      <c r="R21" s="24">
        <v>29072237</v>
      </c>
      <c r="S21" s="24">
        <v>-33838</v>
      </c>
      <c r="T21" s="24">
        <v>-788618</v>
      </c>
      <c r="U21" s="24">
        <v>2092229</v>
      </c>
      <c r="V21" s="24">
        <v>1269773</v>
      </c>
      <c r="W21" s="24">
        <v>25336604</v>
      </c>
      <c r="X21" s="24">
        <v>20783230</v>
      </c>
      <c r="Y21" s="24">
        <v>4553374</v>
      </c>
      <c r="Z21" s="6">
        <v>21.91</v>
      </c>
      <c r="AA21" s="22">
        <v>20783230</v>
      </c>
    </row>
    <row r="22" spans="1:27" ht="12.75">
      <c r="A22" s="5" t="s">
        <v>48</v>
      </c>
      <c r="B22" s="3"/>
      <c r="C22" s="25">
        <v>1462312</v>
      </c>
      <c r="D22" s="25"/>
      <c r="E22" s="26">
        <v>4358463</v>
      </c>
      <c r="F22" s="27">
        <v>4521218</v>
      </c>
      <c r="G22" s="27">
        <v>325129</v>
      </c>
      <c r="H22" s="27">
        <v>292656</v>
      </c>
      <c r="I22" s="27">
        <v>249490</v>
      </c>
      <c r="J22" s="27">
        <v>867275</v>
      </c>
      <c r="K22" s="27">
        <v>-2227335</v>
      </c>
      <c r="L22" s="27">
        <v>-1086325</v>
      </c>
      <c r="M22" s="27">
        <v>277496</v>
      </c>
      <c r="N22" s="27">
        <v>-3036164</v>
      </c>
      <c r="O22" s="27">
        <v>9050305</v>
      </c>
      <c r="P22" s="27">
        <v>-4190649</v>
      </c>
      <c r="Q22" s="27">
        <v>448616</v>
      </c>
      <c r="R22" s="27">
        <v>5308272</v>
      </c>
      <c r="S22" s="27">
        <v>-37173</v>
      </c>
      <c r="T22" s="27">
        <v>3273236</v>
      </c>
      <c r="U22" s="27">
        <v>2744525</v>
      </c>
      <c r="V22" s="27">
        <v>5980588</v>
      </c>
      <c r="W22" s="27">
        <v>9119971</v>
      </c>
      <c r="X22" s="27">
        <v>4521218</v>
      </c>
      <c r="Y22" s="27">
        <v>4598753</v>
      </c>
      <c r="Z22" s="7">
        <v>101.71</v>
      </c>
      <c r="AA22" s="25">
        <v>4521218</v>
      </c>
    </row>
    <row r="23" spans="1:27" ht="12.75">
      <c r="A23" s="5" t="s">
        <v>49</v>
      </c>
      <c r="B23" s="3"/>
      <c r="C23" s="22">
        <v>1861418</v>
      </c>
      <c r="D23" s="22"/>
      <c r="E23" s="23">
        <v>3634410</v>
      </c>
      <c r="F23" s="24">
        <v>4800944</v>
      </c>
      <c r="G23" s="24">
        <v>298258</v>
      </c>
      <c r="H23" s="24">
        <v>302260</v>
      </c>
      <c r="I23" s="24">
        <v>299894</v>
      </c>
      <c r="J23" s="24">
        <v>900412</v>
      </c>
      <c r="K23" s="24">
        <v>-2483277</v>
      </c>
      <c r="L23" s="24">
        <v>-1164962</v>
      </c>
      <c r="M23" s="24">
        <v>279937</v>
      </c>
      <c r="N23" s="24">
        <v>-3368302</v>
      </c>
      <c r="O23" s="24">
        <v>10018891</v>
      </c>
      <c r="P23" s="24">
        <v>-4588641</v>
      </c>
      <c r="Q23" s="24">
        <v>283468</v>
      </c>
      <c r="R23" s="24">
        <v>5713718</v>
      </c>
      <c r="S23" s="24">
        <v>179428</v>
      </c>
      <c r="T23" s="24">
        <v>283477</v>
      </c>
      <c r="U23" s="24">
        <v>-123754</v>
      </c>
      <c r="V23" s="24">
        <v>339151</v>
      </c>
      <c r="W23" s="24">
        <v>3584979</v>
      </c>
      <c r="X23" s="24">
        <v>4800944</v>
      </c>
      <c r="Y23" s="24">
        <v>-1215965</v>
      </c>
      <c r="Z23" s="6">
        <v>-25.33</v>
      </c>
      <c r="AA23" s="22">
        <v>4800944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108359526</v>
      </c>
      <c r="D25" s="40">
        <f>+D5+D9+D15+D19+D24</f>
        <v>0</v>
      </c>
      <c r="E25" s="41">
        <f t="shared" si="4"/>
        <v>128531940</v>
      </c>
      <c r="F25" s="42">
        <f t="shared" si="4"/>
        <v>148634672</v>
      </c>
      <c r="G25" s="42">
        <f t="shared" si="4"/>
        <v>74807814</v>
      </c>
      <c r="H25" s="42">
        <f t="shared" si="4"/>
        <v>4584729</v>
      </c>
      <c r="I25" s="42">
        <f t="shared" si="4"/>
        <v>-46128631</v>
      </c>
      <c r="J25" s="42">
        <f t="shared" si="4"/>
        <v>33263912</v>
      </c>
      <c r="K25" s="42">
        <f t="shared" si="4"/>
        <v>-9503530</v>
      </c>
      <c r="L25" s="42">
        <f t="shared" si="4"/>
        <v>-2951597</v>
      </c>
      <c r="M25" s="42">
        <f t="shared" si="4"/>
        <v>13786046</v>
      </c>
      <c r="N25" s="42">
        <f t="shared" si="4"/>
        <v>1330919</v>
      </c>
      <c r="O25" s="42">
        <f t="shared" si="4"/>
        <v>47788759</v>
      </c>
      <c r="P25" s="42">
        <f t="shared" si="4"/>
        <v>-18795758</v>
      </c>
      <c r="Q25" s="42">
        <f t="shared" si="4"/>
        <v>54468304</v>
      </c>
      <c r="R25" s="42">
        <f t="shared" si="4"/>
        <v>83461305</v>
      </c>
      <c r="S25" s="42">
        <f t="shared" si="4"/>
        <v>227944</v>
      </c>
      <c r="T25" s="42">
        <f t="shared" si="4"/>
        <v>6744319</v>
      </c>
      <c r="U25" s="42">
        <f t="shared" si="4"/>
        <v>14697532</v>
      </c>
      <c r="V25" s="42">
        <f t="shared" si="4"/>
        <v>21669795</v>
      </c>
      <c r="W25" s="42">
        <f t="shared" si="4"/>
        <v>139725931</v>
      </c>
      <c r="X25" s="42">
        <f t="shared" si="4"/>
        <v>148634672</v>
      </c>
      <c r="Y25" s="42">
        <f t="shared" si="4"/>
        <v>-8908741</v>
      </c>
      <c r="Z25" s="43">
        <f>+IF(X25&lt;&gt;0,+(Y25/X25)*100,0)</f>
        <v>-5.9937165939317305</v>
      </c>
      <c r="AA25" s="40">
        <f>+AA5+AA9+AA15+AA19+AA24</f>
        <v>148634672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52767539</v>
      </c>
      <c r="D28" s="19">
        <f>SUM(D29:D31)</f>
        <v>0</v>
      </c>
      <c r="E28" s="20">
        <f t="shared" si="5"/>
        <v>67505610</v>
      </c>
      <c r="F28" s="21">
        <f t="shared" si="5"/>
        <v>58485838</v>
      </c>
      <c r="G28" s="21">
        <f t="shared" si="5"/>
        <v>2140483</v>
      </c>
      <c r="H28" s="21">
        <f t="shared" si="5"/>
        <v>2238255</v>
      </c>
      <c r="I28" s="21">
        <f t="shared" si="5"/>
        <v>2226833</v>
      </c>
      <c r="J28" s="21">
        <f t="shared" si="5"/>
        <v>6605571</v>
      </c>
      <c r="K28" s="21">
        <f t="shared" si="5"/>
        <v>1941513</v>
      </c>
      <c r="L28" s="21">
        <f t="shared" si="5"/>
        <v>2171768</v>
      </c>
      <c r="M28" s="21">
        <f t="shared" si="5"/>
        <v>4306217</v>
      </c>
      <c r="N28" s="21">
        <f t="shared" si="5"/>
        <v>8419498</v>
      </c>
      <c r="O28" s="21">
        <f t="shared" si="5"/>
        <v>4555424</v>
      </c>
      <c r="P28" s="21">
        <f t="shared" si="5"/>
        <v>4706843</v>
      </c>
      <c r="Q28" s="21">
        <f t="shared" si="5"/>
        <v>5652039</v>
      </c>
      <c r="R28" s="21">
        <f t="shared" si="5"/>
        <v>14914306</v>
      </c>
      <c r="S28" s="21">
        <f t="shared" si="5"/>
        <v>3232216</v>
      </c>
      <c r="T28" s="21">
        <f t="shared" si="5"/>
        <v>1896523</v>
      </c>
      <c r="U28" s="21">
        <f t="shared" si="5"/>
        <v>2032762</v>
      </c>
      <c r="V28" s="21">
        <f t="shared" si="5"/>
        <v>7161501</v>
      </c>
      <c r="W28" s="21">
        <f t="shared" si="5"/>
        <v>37100876</v>
      </c>
      <c r="X28" s="21">
        <f t="shared" si="5"/>
        <v>58485838</v>
      </c>
      <c r="Y28" s="21">
        <f t="shared" si="5"/>
        <v>-21384962</v>
      </c>
      <c r="Z28" s="4">
        <f>+IF(X28&lt;&gt;0,+(Y28/X28)*100,0)</f>
        <v>-36.56434229428328</v>
      </c>
      <c r="AA28" s="19">
        <f>SUM(AA29:AA31)</f>
        <v>58485838</v>
      </c>
    </row>
    <row r="29" spans="1:27" ht="12.75">
      <c r="A29" s="5" t="s">
        <v>32</v>
      </c>
      <c r="B29" s="3"/>
      <c r="C29" s="22">
        <v>5718880</v>
      </c>
      <c r="D29" s="22"/>
      <c r="E29" s="23">
        <v>2741490</v>
      </c>
      <c r="F29" s="24">
        <v>5535925</v>
      </c>
      <c r="G29" s="24">
        <v>606401</v>
      </c>
      <c r="H29" s="24">
        <v>605907</v>
      </c>
      <c r="I29" s="24">
        <v>397315</v>
      </c>
      <c r="J29" s="24">
        <v>1609623</v>
      </c>
      <c r="K29" s="24">
        <v>362893</v>
      </c>
      <c r="L29" s="24">
        <v>448481</v>
      </c>
      <c r="M29" s="24">
        <v>382051</v>
      </c>
      <c r="N29" s="24">
        <v>1193425</v>
      </c>
      <c r="O29" s="24">
        <v>428022</v>
      </c>
      <c r="P29" s="24">
        <v>464011</v>
      </c>
      <c r="Q29" s="24">
        <v>1152773</v>
      </c>
      <c r="R29" s="24">
        <v>2044806</v>
      </c>
      <c r="S29" s="24">
        <v>349598</v>
      </c>
      <c r="T29" s="24">
        <v>551923</v>
      </c>
      <c r="U29" s="24">
        <v>704036</v>
      </c>
      <c r="V29" s="24">
        <v>1605557</v>
      </c>
      <c r="W29" s="24">
        <v>6453411</v>
      </c>
      <c r="X29" s="24">
        <v>5535925</v>
      </c>
      <c r="Y29" s="24">
        <v>917486</v>
      </c>
      <c r="Z29" s="6">
        <v>16.57</v>
      </c>
      <c r="AA29" s="22">
        <v>5535925</v>
      </c>
    </row>
    <row r="30" spans="1:27" ht="12.75">
      <c r="A30" s="5" t="s">
        <v>33</v>
      </c>
      <c r="B30" s="3"/>
      <c r="C30" s="25">
        <v>47048659</v>
      </c>
      <c r="D30" s="25"/>
      <c r="E30" s="26">
        <v>64764120</v>
      </c>
      <c r="F30" s="27">
        <v>52949913</v>
      </c>
      <c r="G30" s="27">
        <v>1534082</v>
      </c>
      <c r="H30" s="27">
        <v>1632348</v>
      </c>
      <c r="I30" s="27">
        <v>1829518</v>
      </c>
      <c r="J30" s="27">
        <v>4995948</v>
      </c>
      <c r="K30" s="27">
        <v>1578620</v>
      </c>
      <c r="L30" s="27">
        <v>1723287</v>
      </c>
      <c r="M30" s="27">
        <v>3924166</v>
      </c>
      <c r="N30" s="27">
        <v>7226073</v>
      </c>
      <c r="O30" s="27">
        <v>4127402</v>
      </c>
      <c r="P30" s="27">
        <v>4242832</v>
      </c>
      <c r="Q30" s="27">
        <v>4499266</v>
      </c>
      <c r="R30" s="27">
        <v>12869500</v>
      </c>
      <c r="S30" s="27">
        <v>2882618</v>
      </c>
      <c r="T30" s="27">
        <v>1344600</v>
      </c>
      <c r="U30" s="27">
        <v>1328726</v>
      </c>
      <c r="V30" s="27">
        <v>5555944</v>
      </c>
      <c r="W30" s="27">
        <v>30647465</v>
      </c>
      <c r="X30" s="27">
        <v>52949913</v>
      </c>
      <c r="Y30" s="27">
        <v>-22302448</v>
      </c>
      <c r="Z30" s="7">
        <v>-42.12</v>
      </c>
      <c r="AA30" s="25">
        <v>52949913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1791647</v>
      </c>
      <c r="D32" s="19">
        <f>SUM(D33:D37)</f>
        <v>0</v>
      </c>
      <c r="E32" s="20">
        <f t="shared" si="6"/>
        <v>1829276</v>
      </c>
      <c r="F32" s="21">
        <f t="shared" si="6"/>
        <v>5924242</v>
      </c>
      <c r="G32" s="21">
        <f t="shared" si="6"/>
        <v>155231</v>
      </c>
      <c r="H32" s="21">
        <f t="shared" si="6"/>
        <v>146684</v>
      </c>
      <c r="I32" s="21">
        <f t="shared" si="6"/>
        <v>149818</v>
      </c>
      <c r="J32" s="21">
        <f t="shared" si="6"/>
        <v>451733</v>
      </c>
      <c r="K32" s="21">
        <f t="shared" si="6"/>
        <v>137121</v>
      </c>
      <c r="L32" s="21">
        <f t="shared" si="6"/>
        <v>150418</v>
      </c>
      <c r="M32" s="21">
        <f t="shared" si="6"/>
        <v>169004</v>
      </c>
      <c r="N32" s="21">
        <f t="shared" si="6"/>
        <v>456543</v>
      </c>
      <c r="O32" s="21">
        <f t="shared" si="6"/>
        <v>159332</v>
      </c>
      <c r="P32" s="21">
        <f t="shared" si="6"/>
        <v>156176</v>
      </c>
      <c r="Q32" s="21">
        <f t="shared" si="6"/>
        <v>148903</v>
      </c>
      <c r="R32" s="21">
        <f t="shared" si="6"/>
        <v>464411</v>
      </c>
      <c r="S32" s="21">
        <f t="shared" si="6"/>
        <v>136082</v>
      </c>
      <c r="T32" s="21">
        <f t="shared" si="6"/>
        <v>149735</v>
      </c>
      <c r="U32" s="21">
        <f t="shared" si="6"/>
        <v>154823</v>
      </c>
      <c r="V32" s="21">
        <f t="shared" si="6"/>
        <v>440640</v>
      </c>
      <c r="W32" s="21">
        <f t="shared" si="6"/>
        <v>1813327</v>
      </c>
      <c r="X32" s="21">
        <f t="shared" si="6"/>
        <v>5924242</v>
      </c>
      <c r="Y32" s="21">
        <f t="shared" si="6"/>
        <v>-4110915</v>
      </c>
      <c r="Z32" s="4">
        <f>+IF(X32&lt;&gt;0,+(Y32/X32)*100,0)</f>
        <v>-69.39140906127737</v>
      </c>
      <c r="AA32" s="19">
        <f>SUM(AA33:AA37)</f>
        <v>5924242</v>
      </c>
    </row>
    <row r="33" spans="1:27" ht="12.75">
      <c r="A33" s="5" t="s">
        <v>36</v>
      </c>
      <c r="B33" s="3"/>
      <c r="C33" s="22">
        <v>1724269</v>
      </c>
      <c r="D33" s="22"/>
      <c r="E33" s="23">
        <v>1817660</v>
      </c>
      <c r="F33" s="24">
        <v>1866424</v>
      </c>
      <c r="G33" s="24">
        <v>149713</v>
      </c>
      <c r="H33" s="24">
        <v>137434</v>
      </c>
      <c r="I33" s="24">
        <v>137230</v>
      </c>
      <c r="J33" s="24">
        <v>424377</v>
      </c>
      <c r="K33" s="24">
        <v>137079</v>
      </c>
      <c r="L33" s="24">
        <v>147400</v>
      </c>
      <c r="M33" s="24">
        <v>162889</v>
      </c>
      <c r="N33" s="24">
        <v>447368</v>
      </c>
      <c r="O33" s="24">
        <v>157974</v>
      </c>
      <c r="P33" s="24">
        <v>153565</v>
      </c>
      <c r="Q33" s="24">
        <v>137568</v>
      </c>
      <c r="R33" s="24">
        <v>449107</v>
      </c>
      <c r="S33" s="24">
        <v>128223</v>
      </c>
      <c r="T33" s="24">
        <v>137298</v>
      </c>
      <c r="U33" s="24">
        <v>128334</v>
      </c>
      <c r="V33" s="24">
        <v>393855</v>
      </c>
      <c r="W33" s="24">
        <v>1714707</v>
      </c>
      <c r="X33" s="24">
        <v>1866424</v>
      </c>
      <c r="Y33" s="24">
        <v>-151717</v>
      </c>
      <c r="Z33" s="6">
        <v>-8.13</v>
      </c>
      <c r="AA33" s="22">
        <v>1866424</v>
      </c>
    </row>
    <row r="34" spans="1:27" ht="12.75">
      <c r="A34" s="5" t="s">
        <v>37</v>
      </c>
      <c r="B34" s="3"/>
      <c r="C34" s="22">
        <v>67378</v>
      </c>
      <c r="D34" s="22"/>
      <c r="E34" s="23">
        <v>19</v>
      </c>
      <c r="F34" s="24">
        <v>4049461</v>
      </c>
      <c r="G34" s="24">
        <v>5518</v>
      </c>
      <c r="H34" s="24">
        <v>9250</v>
      </c>
      <c r="I34" s="24">
        <v>12588</v>
      </c>
      <c r="J34" s="24">
        <v>27356</v>
      </c>
      <c r="K34" s="24">
        <v>42</v>
      </c>
      <c r="L34" s="24">
        <v>3018</v>
      </c>
      <c r="M34" s="24">
        <v>6115</v>
      </c>
      <c r="N34" s="24">
        <v>9175</v>
      </c>
      <c r="O34" s="24">
        <v>1358</v>
      </c>
      <c r="P34" s="24">
        <v>2611</v>
      </c>
      <c r="Q34" s="24">
        <v>11335</v>
      </c>
      <c r="R34" s="24">
        <v>15304</v>
      </c>
      <c r="S34" s="24">
        <v>7859</v>
      </c>
      <c r="T34" s="24">
        <v>12437</v>
      </c>
      <c r="U34" s="24">
        <v>26489</v>
      </c>
      <c r="V34" s="24">
        <v>46785</v>
      </c>
      <c r="W34" s="24">
        <v>98620</v>
      </c>
      <c r="X34" s="24">
        <v>4049461</v>
      </c>
      <c r="Y34" s="24">
        <v>-3950841</v>
      </c>
      <c r="Z34" s="6">
        <v>-97.56</v>
      </c>
      <c r="AA34" s="22">
        <v>4049461</v>
      </c>
    </row>
    <row r="35" spans="1:27" ht="12.75">
      <c r="A35" s="5" t="s">
        <v>38</v>
      </c>
      <c r="B35" s="3"/>
      <c r="C35" s="22"/>
      <c r="D35" s="22"/>
      <c r="E35" s="23">
        <v>11597</v>
      </c>
      <c r="F35" s="24">
        <v>8357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8357</v>
      </c>
      <c r="Y35" s="24">
        <v>-8357</v>
      </c>
      <c r="Z35" s="6">
        <v>-100</v>
      </c>
      <c r="AA35" s="22">
        <v>8357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30353538</v>
      </c>
      <c r="D38" s="19">
        <f>SUM(D39:D41)</f>
        <v>0</v>
      </c>
      <c r="E38" s="20">
        <f t="shared" si="7"/>
        <v>21382742</v>
      </c>
      <c r="F38" s="21">
        <f t="shared" si="7"/>
        <v>19285897</v>
      </c>
      <c r="G38" s="21">
        <f t="shared" si="7"/>
        <v>1103390</v>
      </c>
      <c r="H38" s="21">
        <f t="shared" si="7"/>
        <v>1391892</v>
      </c>
      <c r="I38" s="21">
        <f t="shared" si="7"/>
        <v>1300603</v>
      </c>
      <c r="J38" s="21">
        <f t="shared" si="7"/>
        <v>3795885</v>
      </c>
      <c r="K38" s="21">
        <f t="shared" si="7"/>
        <v>1332720</v>
      </c>
      <c r="L38" s="21">
        <f t="shared" si="7"/>
        <v>1324468</v>
      </c>
      <c r="M38" s="21">
        <f t="shared" si="7"/>
        <v>1417285</v>
      </c>
      <c r="N38" s="21">
        <f t="shared" si="7"/>
        <v>4074473</v>
      </c>
      <c r="O38" s="21">
        <f t="shared" si="7"/>
        <v>1436670</v>
      </c>
      <c r="P38" s="21">
        <f t="shared" si="7"/>
        <v>3287917</v>
      </c>
      <c r="Q38" s="21">
        <f t="shared" si="7"/>
        <v>1413073</v>
      </c>
      <c r="R38" s="21">
        <f t="shared" si="7"/>
        <v>6137660</v>
      </c>
      <c r="S38" s="21">
        <f t="shared" si="7"/>
        <v>1118019</v>
      </c>
      <c r="T38" s="21">
        <f t="shared" si="7"/>
        <v>1270997</v>
      </c>
      <c r="U38" s="21">
        <f t="shared" si="7"/>
        <v>1105387</v>
      </c>
      <c r="V38" s="21">
        <f t="shared" si="7"/>
        <v>3494403</v>
      </c>
      <c r="W38" s="21">
        <f t="shared" si="7"/>
        <v>17502421</v>
      </c>
      <c r="X38" s="21">
        <f t="shared" si="7"/>
        <v>19285897</v>
      </c>
      <c r="Y38" s="21">
        <f t="shared" si="7"/>
        <v>-1783476</v>
      </c>
      <c r="Z38" s="4">
        <f>+IF(X38&lt;&gt;0,+(Y38/X38)*100,0)</f>
        <v>-9.247565721210686</v>
      </c>
      <c r="AA38" s="19">
        <f>SUM(AA39:AA41)</f>
        <v>19285897</v>
      </c>
    </row>
    <row r="39" spans="1:27" ht="12.75">
      <c r="A39" s="5" t="s">
        <v>42</v>
      </c>
      <c r="B39" s="3"/>
      <c r="C39" s="22">
        <v>24646916</v>
      </c>
      <c r="D39" s="22"/>
      <c r="E39" s="23">
        <v>12238879</v>
      </c>
      <c r="F39" s="24">
        <v>12872204</v>
      </c>
      <c r="G39" s="24">
        <v>663497</v>
      </c>
      <c r="H39" s="24">
        <v>883038</v>
      </c>
      <c r="I39" s="24">
        <v>886524</v>
      </c>
      <c r="J39" s="24">
        <v>2433059</v>
      </c>
      <c r="K39" s="24">
        <v>879871</v>
      </c>
      <c r="L39" s="24">
        <v>932838</v>
      </c>
      <c r="M39" s="24">
        <v>980489</v>
      </c>
      <c r="N39" s="24">
        <v>2793198</v>
      </c>
      <c r="O39" s="24">
        <v>876912</v>
      </c>
      <c r="P39" s="24">
        <v>1755149</v>
      </c>
      <c r="Q39" s="24">
        <v>795260</v>
      </c>
      <c r="R39" s="24">
        <v>3427321</v>
      </c>
      <c r="S39" s="24">
        <v>644793</v>
      </c>
      <c r="T39" s="24">
        <v>810222</v>
      </c>
      <c r="U39" s="24">
        <v>709337</v>
      </c>
      <c r="V39" s="24">
        <v>2164352</v>
      </c>
      <c r="W39" s="24">
        <v>10817930</v>
      </c>
      <c r="X39" s="24">
        <v>12872204</v>
      </c>
      <c r="Y39" s="24">
        <v>-2054274</v>
      </c>
      <c r="Z39" s="6">
        <v>-15.96</v>
      </c>
      <c r="AA39" s="22">
        <v>12872204</v>
      </c>
    </row>
    <row r="40" spans="1:27" ht="12.75">
      <c r="A40" s="5" t="s">
        <v>43</v>
      </c>
      <c r="B40" s="3"/>
      <c r="C40" s="22">
        <v>5706622</v>
      </c>
      <c r="D40" s="22"/>
      <c r="E40" s="23">
        <v>9143863</v>
      </c>
      <c r="F40" s="24">
        <v>6413693</v>
      </c>
      <c r="G40" s="24">
        <v>439893</v>
      </c>
      <c r="H40" s="24">
        <v>508854</v>
      </c>
      <c r="I40" s="24">
        <v>414079</v>
      </c>
      <c r="J40" s="24">
        <v>1362826</v>
      </c>
      <c r="K40" s="24">
        <v>452849</v>
      </c>
      <c r="L40" s="24">
        <v>391630</v>
      </c>
      <c r="M40" s="24">
        <v>436796</v>
      </c>
      <c r="N40" s="24">
        <v>1281275</v>
      </c>
      <c r="O40" s="24">
        <v>559758</v>
      </c>
      <c r="P40" s="24">
        <v>1532768</v>
      </c>
      <c r="Q40" s="24">
        <v>617813</v>
      </c>
      <c r="R40" s="24">
        <v>2710339</v>
      </c>
      <c r="S40" s="24">
        <v>473226</v>
      </c>
      <c r="T40" s="24">
        <v>460775</v>
      </c>
      <c r="U40" s="24">
        <v>396050</v>
      </c>
      <c r="V40" s="24">
        <v>1330051</v>
      </c>
      <c r="W40" s="24">
        <v>6684491</v>
      </c>
      <c r="X40" s="24">
        <v>6413693</v>
      </c>
      <c r="Y40" s="24">
        <v>270798</v>
      </c>
      <c r="Z40" s="6">
        <v>4.22</v>
      </c>
      <c r="AA40" s="22">
        <v>6413693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51126206</v>
      </c>
      <c r="D42" s="19">
        <f>SUM(D43:D46)</f>
        <v>0</v>
      </c>
      <c r="E42" s="20">
        <f t="shared" si="8"/>
        <v>64109070</v>
      </c>
      <c r="F42" s="21">
        <f t="shared" si="8"/>
        <v>61433852</v>
      </c>
      <c r="G42" s="21">
        <f t="shared" si="8"/>
        <v>832351</v>
      </c>
      <c r="H42" s="21">
        <f t="shared" si="8"/>
        <v>897971</v>
      </c>
      <c r="I42" s="21">
        <f t="shared" si="8"/>
        <v>919734</v>
      </c>
      <c r="J42" s="21">
        <f t="shared" si="8"/>
        <v>2650056</v>
      </c>
      <c r="K42" s="21">
        <f t="shared" si="8"/>
        <v>909890</v>
      </c>
      <c r="L42" s="21">
        <f t="shared" si="8"/>
        <v>2390871</v>
      </c>
      <c r="M42" s="21">
        <f t="shared" si="8"/>
        <v>4227593</v>
      </c>
      <c r="N42" s="21">
        <f t="shared" si="8"/>
        <v>7528354</v>
      </c>
      <c r="O42" s="21">
        <f t="shared" si="8"/>
        <v>31392572</v>
      </c>
      <c r="P42" s="21">
        <f t="shared" si="8"/>
        <v>-6161842</v>
      </c>
      <c r="Q42" s="21">
        <f t="shared" si="8"/>
        <v>2174465</v>
      </c>
      <c r="R42" s="21">
        <f t="shared" si="8"/>
        <v>27405195</v>
      </c>
      <c r="S42" s="21">
        <f t="shared" si="8"/>
        <v>16082963</v>
      </c>
      <c r="T42" s="21">
        <f t="shared" si="8"/>
        <v>788634</v>
      </c>
      <c r="U42" s="21">
        <f t="shared" si="8"/>
        <v>5074319</v>
      </c>
      <c r="V42" s="21">
        <f t="shared" si="8"/>
        <v>21945916</v>
      </c>
      <c r="W42" s="21">
        <f t="shared" si="8"/>
        <v>59529521</v>
      </c>
      <c r="X42" s="21">
        <f t="shared" si="8"/>
        <v>61433852</v>
      </c>
      <c r="Y42" s="21">
        <f t="shared" si="8"/>
        <v>-1904331</v>
      </c>
      <c r="Z42" s="4">
        <f>+IF(X42&lt;&gt;0,+(Y42/X42)*100,0)</f>
        <v>-3.099807252848153</v>
      </c>
      <c r="AA42" s="19">
        <f>SUM(AA43:AA46)</f>
        <v>61433852</v>
      </c>
    </row>
    <row r="43" spans="1:27" ht="12.75">
      <c r="A43" s="5" t="s">
        <v>46</v>
      </c>
      <c r="B43" s="3"/>
      <c r="C43" s="22">
        <v>36037509</v>
      </c>
      <c r="D43" s="22"/>
      <c r="E43" s="23">
        <v>44046761</v>
      </c>
      <c r="F43" s="24">
        <v>45408786</v>
      </c>
      <c r="G43" s="24">
        <v>99606</v>
      </c>
      <c r="H43" s="24">
        <v>88500</v>
      </c>
      <c r="I43" s="24">
        <v>125638</v>
      </c>
      <c r="J43" s="24">
        <v>313744</v>
      </c>
      <c r="K43" s="24">
        <v>66353</v>
      </c>
      <c r="L43" s="24">
        <v>1662697</v>
      </c>
      <c r="M43" s="24">
        <v>3497961</v>
      </c>
      <c r="N43" s="24">
        <v>5227011</v>
      </c>
      <c r="O43" s="24">
        <v>-11761694</v>
      </c>
      <c r="P43" s="24">
        <v>13261374</v>
      </c>
      <c r="Q43" s="24">
        <v>1406587</v>
      </c>
      <c r="R43" s="24">
        <v>2906267</v>
      </c>
      <c r="S43" s="24">
        <v>189792</v>
      </c>
      <c r="T43" s="24">
        <v>79983</v>
      </c>
      <c r="U43" s="24">
        <v>2961862</v>
      </c>
      <c r="V43" s="24">
        <v>3231637</v>
      </c>
      <c r="W43" s="24">
        <v>11678659</v>
      </c>
      <c r="X43" s="24">
        <v>45408786</v>
      </c>
      <c r="Y43" s="24">
        <v>-33730127</v>
      </c>
      <c r="Z43" s="6">
        <v>-74.28</v>
      </c>
      <c r="AA43" s="22">
        <v>45408786</v>
      </c>
    </row>
    <row r="44" spans="1:27" ht="12.75">
      <c r="A44" s="5" t="s">
        <v>47</v>
      </c>
      <c r="B44" s="3"/>
      <c r="C44" s="22">
        <v>3700968</v>
      </c>
      <c r="D44" s="22"/>
      <c r="E44" s="23">
        <v>3269431</v>
      </c>
      <c r="F44" s="24">
        <v>2813892</v>
      </c>
      <c r="G44" s="24">
        <v>173348</v>
      </c>
      <c r="H44" s="24">
        <v>276537</v>
      </c>
      <c r="I44" s="24">
        <v>288033</v>
      </c>
      <c r="J44" s="24">
        <v>737918</v>
      </c>
      <c r="K44" s="24">
        <v>249928</v>
      </c>
      <c r="L44" s="24">
        <v>271894</v>
      </c>
      <c r="M44" s="24">
        <v>202034</v>
      </c>
      <c r="N44" s="24">
        <v>723856</v>
      </c>
      <c r="O44" s="24">
        <v>24056986</v>
      </c>
      <c r="P44" s="24">
        <v>-10912903</v>
      </c>
      <c r="Q44" s="24">
        <v>265611</v>
      </c>
      <c r="R44" s="24">
        <v>13409694</v>
      </c>
      <c r="S44" s="24">
        <v>15326209</v>
      </c>
      <c r="T44" s="24">
        <v>135194</v>
      </c>
      <c r="U44" s="24">
        <v>853984</v>
      </c>
      <c r="V44" s="24">
        <v>16315387</v>
      </c>
      <c r="W44" s="24">
        <v>31186855</v>
      </c>
      <c r="X44" s="24">
        <v>2813892</v>
      </c>
      <c r="Y44" s="24">
        <v>28372963</v>
      </c>
      <c r="Z44" s="6">
        <v>1008.32</v>
      </c>
      <c r="AA44" s="22">
        <v>2813892</v>
      </c>
    </row>
    <row r="45" spans="1:27" ht="12.75">
      <c r="A45" s="5" t="s">
        <v>48</v>
      </c>
      <c r="B45" s="3"/>
      <c r="C45" s="25">
        <v>5403668</v>
      </c>
      <c r="D45" s="25"/>
      <c r="E45" s="26">
        <v>8078666</v>
      </c>
      <c r="F45" s="27">
        <v>6432133</v>
      </c>
      <c r="G45" s="27">
        <v>315558</v>
      </c>
      <c r="H45" s="27">
        <v>294780</v>
      </c>
      <c r="I45" s="27">
        <v>258440</v>
      </c>
      <c r="J45" s="27">
        <v>868778</v>
      </c>
      <c r="K45" s="27">
        <v>242494</v>
      </c>
      <c r="L45" s="27">
        <v>245081</v>
      </c>
      <c r="M45" s="27">
        <v>276622</v>
      </c>
      <c r="N45" s="27">
        <v>764197</v>
      </c>
      <c r="O45" s="27">
        <v>9103859</v>
      </c>
      <c r="P45" s="27">
        <v>-4043343</v>
      </c>
      <c r="Q45" s="27">
        <v>229217</v>
      </c>
      <c r="R45" s="27">
        <v>5289733</v>
      </c>
      <c r="S45" s="27">
        <v>340633</v>
      </c>
      <c r="T45" s="27">
        <v>233635</v>
      </c>
      <c r="U45" s="27">
        <v>360109</v>
      </c>
      <c r="V45" s="27">
        <v>934377</v>
      </c>
      <c r="W45" s="27">
        <v>7857085</v>
      </c>
      <c r="X45" s="27">
        <v>6432133</v>
      </c>
      <c r="Y45" s="27">
        <v>1424952</v>
      </c>
      <c r="Z45" s="7">
        <v>22.15</v>
      </c>
      <c r="AA45" s="25">
        <v>6432133</v>
      </c>
    </row>
    <row r="46" spans="1:27" ht="12.75">
      <c r="A46" s="5" t="s">
        <v>49</v>
      </c>
      <c r="B46" s="3"/>
      <c r="C46" s="22">
        <v>5984061</v>
      </c>
      <c r="D46" s="22"/>
      <c r="E46" s="23">
        <v>8714212</v>
      </c>
      <c r="F46" s="24">
        <v>6779041</v>
      </c>
      <c r="G46" s="24">
        <v>243839</v>
      </c>
      <c r="H46" s="24">
        <v>238154</v>
      </c>
      <c r="I46" s="24">
        <v>247623</v>
      </c>
      <c r="J46" s="24">
        <v>729616</v>
      </c>
      <c r="K46" s="24">
        <v>351115</v>
      </c>
      <c r="L46" s="24">
        <v>211199</v>
      </c>
      <c r="M46" s="24">
        <v>250976</v>
      </c>
      <c r="N46" s="24">
        <v>813290</v>
      </c>
      <c r="O46" s="24">
        <v>9993421</v>
      </c>
      <c r="P46" s="24">
        <v>-4466970</v>
      </c>
      <c r="Q46" s="24">
        <v>273050</v>
      </c>
      <c r="R46" s="24">
        <v>5799501</v>
      </c>
      <c r="S46" s="24">
        <v>226329</v>
      </c>
      <c r="T46" s="24">
        <v>339822</v>
      </c>
      <c r="U46" s="24">
        <v>898364</v>
      </c>
      <c r="V46" s="24">
        <v>1464515</v>
      </c>
      <c r="W46" s="24">
        <v>8806922</v>
      </c>
      <c r="X46" s="24">
        <v>6779041</v>
      </c>
      <c r="Y46" s="24">
        <v>2027881</v>
      </c>
      <c r="Z46" s="6">
        <v>29.91</v>
      </c>
      <c r="AA46" s="22">
        <v>6779041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136038930</v>
      </c>
      <c r="D48" s="40">
        <f>+D28+D32+D38+D42+D47</f>
        <v>0</v>
      </c>
      <c r="E48" s="41">
        <f t="shared" si="9"/>
        <v>154826698</v>
      </c>
      <c r="F48" s="42">
        <f t="shared" si="9"/>
        <v>145129829</v>
      </c>
      <c r="G48" s="42">
        <f t="shared" si="9"/>
        <v>4231455</v>
      </c>
      <c r="H48" s="42">
        <f t="shared" si="9"/>
        <v>4674802</v>
      </c>
      <c r="I48" s="42">
        <f t="shared" si="9"/>
        <v>4596988</v>
      </c>
      <c r="J48" s="42">
        <f t="shared" si="9"/>
        <v>13503245</v>
      </c>
      <c r="K48" s="42">
        <f t="shared" si="9"/>
        <v>4321244</v>
      </c>
      <c r="L48" s="42">
        <f t="shared" si="9"/>
        <v>6037525</v>
      </c>
      <c r="M48" s="42">
        <f t="shared" si="9"/>
        <v>10120099</v>
      </c>
      <c r="N48" s="42">
        <f t="shared" si="9"/>
        <v>20478868</v>
      </c>
      <c r="O48" s="42">
        <f t="shared" si="9"/>
        <v>37543998</v>
      </c>
      <c r="P48" s="42">
        <f t="shared" si="9"/>
        <v>1989094</v>
      </c>
      <c r="Q48" s="42">
        <f t="shared" si="9"/>
        <v>9388480</v>
      </c>
      <c r="R48" s="42">
        <f t="shared" si="9"/>
        <v>48921572</v>
      </c>
      <c r="S48" s="42">
        <f t="shared" si="9"/>
        <v>20569280</v>
      </c>
      <c r="T48" s="42">
        <f t="shared" si="9"/>
        <v>4105889</v>
      </c>
      <c r="U48" s="42">
        <f t="shared" si="9"/>
        <v>8367291</v>
      </c>
      <c r="V48" s="42">
        <f t="shared" si="9"/>
        <v>33042460</v>
      </c>
      <c r="W48" s="42">
        <f t="shared" si="9"/>
        <v>115946145</v>
      </c>
      <c r="X48" s="42">
        <f t="shared" si="9"/>
        <v>145129829</v>
      </c>
      <c r="Y48" s="42">
        <f t="shared" si="9"/>
        <v>-29183684</v>
      </c>
      <c r="Z48" s="43">
        <f>+IF(X48&lt;&gt;0,+(Y48/X48)*100,0)</f>
        <v>-20.108673868829545</v>
      </c>
      <c r="AA48" s="40">
        <f>+AA28+AA32+AA38+AA42+AA47</f>
        <v>145129829</v>
      </c>
    </row>
    <row r="49" spans="1:27" ht="12.75">
      <c r="A49" s="14" t="s">
        <v>88</v>
      </c>
      <c r="B49" s="15"/>
      <c r="C49" s="44">
        <f aca="true" t="shared" si="10" ref="C49:Y49">+C25-C48</f>
        <v>-27679404</v>
      </c>
      <c r="D49" s="44">
        <f>+D25-D48</f>
        <v>0</v>
      </c>
      <c r="E49" s="45">
        <f t="shared" si="10"/>
        <v>-26294758</v>
      </c>
      <c r="F49" s="46">
        <f t="shared" si="10"/>
        <v>3504843</v>
      </c>
      <c r="G49" s="46">
        <f t="shared" si="10"/>
        <v>70576359</v>
      </c>
      <c r="H49" s="46">
        <f t="shared" si="10"/>
        <v>-90073</v>
      </c>
      <c r="I49" s="46">
        <f t="shared" si="10"/>
        <v>-50725619</v>
      </c>
      <c r="J49" s="46">
        <f t="shared" si="10"/>
        <v>19760667</v>
      </c>
      <c r="K49" s="46">
        <f t="shared" si="10"/>
        <v>-13824774</v>
      </c>
      <c r="L49" s="46">
        <f t="shared" si="10"/>
        <v>-8989122</v>
      </c>
      <c r="M49" s="46">
        <f t="shared" si="10"/>
        <v>3665947</v>
      </c>
      <c r="N49" s="46">
        <f t="shared" si="10"/>
        <v>-19147949</v>
      </c>
      <c r="O49" s="46">
        <f t="shared" si="10"/>
        <v>10244761</v>
      </c>
      <c r="P49" s="46">
        <f t="shared" si="10"/>
        <v>-20784852</v>
      </c>
      <c r="Q49" s="46">
        <f t="shared" si="10"/>
        <v>45079824</v>
      </c>
      <c r="R49" s="46">
        <f t="shared" si="10"/>
        <v>34539733</v>
      </c>
      <c r="S49" s="46">
        <f t="shared" si="10"/>
        <v>-20341336</v>
      </c>
      <c r="T49" s="46">
        <f t="shared" si="10"/>
        <v>2638430</v>
      </c>
      <c r="U49" s="46">
        <f t="shared" si="10"/>
        <v>6330241</v>
      </c>
      <c r="V49" s="46">
        <f t="shared" si="10"/>
        <v>-11372665</v>
      </c>
      <c r="W49" s="46">
        <f t="shared" si="10"/>
        <v>23779786</v>
      </c>
      <c r="X49" s="46">
        <f>IF(F25=F48,0,X25-X48)</f>
        <v>3504843</v>
      </c>
      <c r="Y49" s="46">
        <f t="shared" si="10"/>
        <v>20274943</v>
      </c>
      <c r="Z49" s="47">
        <f>+IF(X49&lt;&gt;0,+(Y49/X49)*100,0)</f>
        <v>578.4836296518845</v>
      </c>
      <c r="AA49" s="44">
        <f>+AA25-AA48</f>
        <v>3504843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57749448</v>
      </c>
      <c r="D5" s="19">
        <f>SUM(D6:D8)</f>
        <v>0</v>
      </c>
      <c r="E5" s="20">
        <f t="shared" si="0"/>
        <v>70808946</v>
      </c>
      <c r="F5" s="21">
        <f t="shared" si="0"/>
        <v>71326295</v>
      </c>
      <c r="G5" s="21">
        <f t="shared" si="0"/>
        <v>23263042</v>
      </c>
      <c r="H5" s="21">
        <f t="shared" si="0"/>
        <v>4120241</v>
      </c>
      <c r="I5" s="21">
        <f t="shared" si="0"/>
        <v>0</v>
      </c>
      <c r="J5" s="21">
        <f t="shared" si="0"/>
        <v>27383283</v>
      </c>
      <c r="K5" s="21">
        <f t="shared" si="0"/>
        <v>856007</v>
      </c>
      <c r="L5" s="21">
        <f t="shared" si="0"/>
        <v>915422</v>
      </c>
      <c r="M5" s="21">
        <f t="shared" si="0"/>
        <v>10924394</v>
      </c>
      <c r="N5" s="21">
        <f t="shared" si="0"/>
        <v>12695823</v>
      </c>
      <c r="O5" s="21">
        <f t="shared" si="0"/>
        <v>1697594</v>
      </c>
      <c r="P5" s="21">
        <f t="shared" si="0"/>
        <v>1737478</v>
      </c>
      <c r="Q5" s="21">
        <f t="shared" si="0"/>
        <v>-843842</v>
      </c>
      <c r="R5" s="21">
        <f t="shared" si="0"/>
        <v>2591230</v>
      </c>
      <c r="S5" s="21">
        <f t="shared" si="0"/>
        <v>13178362</v>
      </c>
      <c r="T5" s="21">
        <f t="shared" si="0"/>
        <v>1101453</v>
      </c>
      <c r="U5" s="21">
        <f t="shared" si="0"/>
        <v>1805733</v>
      </c>
      <c r="V5" s="21">
        <f t="shared" si="0"/>
        <v>16085548</v>
      </c>
      <c r="W5" s="21">
        <f t="shared" si="0"/>
        <v>58755884</v>
      </c>
      <c r="X5" s="21">
        <f t="shared" si="0"/>
        <v>71326295</v>
      </c>
      <c r="Y5" s="21">
        <f t="shared" si="0"/>
        <v>-12570411</v>
      </c>
      <c r="Z5" s="4">
        <f>+IF(X5&lt;&gt;0,+(Y5/X5)*100,0)</f>
        <v>-17.623810405405187</v>
      </c>
      <c r="AA5" s="19">
        <f>SUM(AA6:AA8)</f>
        <v>71326295</v>
      </c>
    </row>
    <row r="6" spans="1:27" ht="12.75">
      <c r="A6" s="5" t="s">
        <v>32</v>
      </c>
      <c r="B6" s="3"/>
      <c r="C6" s="22">
        <v>44466963</v>
      </c>
      <c r="D6" s="22"/>
      <c r="E6" s="23">
        <v>49894485</v>
      </c>
      <c r="F6" s="24">
        <v>51178485</v>
      </c>
      <c r="G6" s="24">
        <v>20626089</v>
      </c>
      <c r="H6" s="24">
        <v>25729</v>
      </c>
      <c r="I6" s="24"/>
      <c r="J6" s="24">
        <v>20651818</v>
      </c>
      <c r="K6" s="24">
        <v>34892</v>
      </c>
      <c r="L6" s="24">
        <v>46641</v>
      </c>
      <c r="M6" s="24">
        <v>8606000</v>
      </c>
      <c r="N6" s="24">
        <v>8687533</v>
      </c>
      <c r="O6" s="24">
        <v>24613</v>
      </c>
      <c r="P6" s="24">
        <v>44647</v>
      </c>
      <c r="Q6" s="24">
        <v>43144</v>
      </c>
      <c r="R6" s="24">
        <v>112404</v>
      </c>
      <c r="S6" s="24">
        <v>12398341</v>
      </c>
      <c r="T6" s="24">
        <v>31723</v>
      </c>
      <c r="U6" s="24">
        <v>27452</v>
      </c>
      <c r="V6" s="24">
        <v>12457516</v>
      </c>
      <c r="W6" s="24">
        <v>41909271</v>
      </c>
      <c r="X6" s="24">
        <v>51178485</v>
      </c>
      <c r="Y6" s="24">
        <v>-9269214</v>
      </c>
      <c r="Z6" s="6">
        <v>-18.11</v>
      </c>
      <c r="AA6" s="22">
        <v>51178485</v>
      </c>
    </row>
    <row r="7" spans="1:27" ht="12.75">
      <c r="A7" s="5" t="s">
        <v>33</v>
      </c>
      <c r="B7" s="3"/>
      <c r="C7" s="25">
        <v>13282485</v>
      </c>
      <c r="D7" s="25"/>
      <c r="E7" s="26">
        <v>20914461</v>
      </c>
      <c r="F7" s="27">
        <v>20147810</v>
      </c>
      <c r="G7" s="27">
        <v>2636953</v>
      </c>
      <c r="H7" s="27">
        <v>4094512</v>
      </c>
      <c r="I7" s="27"/>
      <c r="J7" s="27">
        <v>6731465</v>
      </c>
      <c r="K7" s="27">
        <v>821115</v>
      </c>
      <c r="L7" s="27">
        <v>868781</v>
      </c>
      <c r="M7" s="27">
        <v>2318394</v>
      </c>
      <c r="N7" s="27">
        <v>4008290</v>
      </c>
      <c r="O7" s="27">
        <v>1672981</v>
      </c>
      <c r="P7" s="27">
        <v>1692831</v>
      </c>
      <c r="Q7" s="27">
        <v>-886986</v>
      </c>
      <c r="R7" s="27">
        <v>2478826</v>
      </c>
      <c r="S7" s="27">
        <v>780021</v>
      </c>
      <c r="T7" s="27">
        <v>1069730</v>
      </c>
      <c r="U7" s="27">
        <v>1778281</v>
      </c>
      <c r="V7" s="27">
        <v>3628032</v>
      </c>
      <c r="W7" s="27">
        <v>16846613</v>
      </c>
      <c r="X7" s="27">
        <v>20147810</v>
      </c>
      <c r="Y7" s="27">
        <v>-3301197</v>
      </c>
      <c r="Z7" s="7">
        <v>-16.38</v>
      </c>
      <c r="AA7" s="25">
        <v>20147810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1564633</v>
      </c>
      <c r="D9" s="19">
        <f>SUM(D10:D14)</f>
        <v>0</v>
      </c>
      <c r="E9" s="20">
        <f t="shared" si="1"/>
        <v>1595908</v>
      </c>
      <c r="F9" s="21">
        <f t="shared" si="1"/>
        <v>1606562</v>
      </c>
      <c r="G9" s="21">
        <f t="shared" si="1"/>
        <v>8655</v>
      </c>
      <c r="H9" s="21">
        <f t="shared" si="1"/>
        <v>7358</v>
      </c>
      <c r="I9" s="21">
        <f t="shared" si="1"/>
        <v>0</v>
      </c>
      <c r="J9" s="21">
        <f t="shared" si="1"/>
        <v>16013</v>
      </c>
      <c r="K9" s="21">
        <f t="shared" si="1"/>
        <v>6759</v>
      </c>
      <c r="L9" s="21">
        <f t="shared" si="1"/>
        <v>752084</v>
      </c>
      <c r="M9" s="21">
        <f t="shared" si="1"/>
        <v>1518</v>
      </c>
      <c r="N9" s="21">
        <f t="shared" si="1"/>
        <v>760361</v>
      </c>
      <c r="O9" s="21">
        <f t="shared" si="1"/>
        <v>7519</v>
      </c>
      <c r="P9" s="21">
        <f t="shared" si="1"/>
        <v>12746</v>
      </c>
      <c r="Q9" s="21">
        <f t="shared" si="1"/>
        <v>8066</v>
      </c>
      <c r="R9" s="21">
        <f t="shared" si="1"/>
        <v>28331</v>
      </c>
      <c r="S9" s="21">
        <f t="shared" si="1"/>
        <v>747587</v>
      </c>
      <c r="T9" s="21">
        <f t="shared" si="1"/>
        <v>7665</v>
      </c>
      <c r="U9" s="21">
        <f t="shared" si="1"/>
        <v>8757</v>
      </c>
      <c r="V9" s="21">
        <f t="shared" si="1"/>
        <v>764009</v>
      </c>
      <c r="W9" s="21">
        <f t="shared" si="1"/>
        <v>1568714</v>
      </c>
      <c r="X9" s="21">
        <f t="shared" si="1"/>
        <v>1606562</v>
      </c>
      <c r="Y9" s="21">
        <f t="shared" si="1"/>
        <v>-37848</v>
      </c>
      <c r="Z9" s="4">
        <f>+IF(X9&lt;&gt;0,+(Y9/X9)*100,0)</f>
        <v>-2.3558381189148005</v>
      </c>
      <c r="AA9" s="19">
        <f>SUM(AA10:AA14)</f>
        <v>1606562</v>
      </c>
    </row>
    <row r="10" spans="1:27" ht="12.75">
      <c r="A10" s="5" t="s">
        <v>36</v>
      </c>
      <c r="B10" s="3"/>
      <c r="C10" s="22">
        <v>1512848</v>
      </c>
      <c r="D10" s="22"/>
      <c r="E10" s="23">
        <v>1519308</v>
      </c>
      <c r="F10" s="24">
        <v>1519512</v>
      </c>
      <c r="G10" s="24">
        <v>3855</v>
      </c>
      <c r="H10" s="24">
        <v>2558</v>
      </c>
      <c r="I10" s="24"/>
      <c r="J10" s="24">
        <v>6413</v>
      </c>
      <c r="K10" s="24">
        <v>1909</v>
      </c>
      <c r="L10" s="24">
        <v>742584</v>
      </c>
      <c r="M10" s="24">
        <v>1518</v>
      </c>
      <c r="N10" s="24">
        <v>746011</v>
      </c>
      <c r="O10" s="24">
        <v>2819</v>
      </c>
      <c r="P10" s="24">
        <v>2346</v>
      </c>
      <c r="Q10" s="24">
        <v>1766</v>
      </c>
      <c r="R10" s="24">
        <v>6931</v>
      </c>
      <c r="S10" s="24">
        <v>740987</v>
      </c>
      <c r="T10" s="24">
        <v>915</v>
      </c>
      <c r="U10" s="24">
        <v>1767</v>
      </c>
      <c r="V10" s="24">
        <v>743669</v>
      </c>
      <c r="W10" s="24">
        <v>1503024</v>
      </c>
      <c r="X10" s="24">
        <v>1519512</v>
      </c>
      <c r="Y10" s="24">
        <v>-16488</v>
      </c>
      <c r="Z10" s="6">
        <v>-1.09</v>
      </c>
      <c r="AA10" s="22">
        <v>1519512</v>
      </c>
    </row>
    <row r="11" spans="1:27" ht="12.75">
      <c r="A11" s="5" t="s">
        <v>37</v>
      </c>
      <c r="B11" s="3"/>
      <c r="C11" s="22">
        <v>51785</v>
      </c>
      <c r="D11" s="22"/>
      <c r="E11" s="23">
        <v>76600</v>
      </c>
      <c r="F11" s="24">
        <v>87050</v>
      </c>
      <c r="G11" s="24">
        <v>4800</v>
      </c>
      <c r="H11" s="24">
        <v>4800</v>
      </c>
      <c r="I11" s="24"/>
      <c r="J11" s="24">
        <v>9600</v>
      </c>
      <c r="K11" s="24">
        <v>4850</v>
      </c>
      <c r="L11" s="24">
        <v>9500</v>
      </c>
      <c r="M11" s="24"/>
      <c r="N11" s="24">
        <v>14350</v>
      </c>
      <c r="O11" s="24">
        <v>4700</v>
      </c>
      <c r="P11" s="24">
        <v>10400</v>
      </c>
      <c r="Q11" s="24">
        <v>6300</v>
      </c>
      <c r="R11" s="24">
        <v>21400</v>
      </c>
      <c r="S11" s="24">
        <v>6600</v>
      </c>
      <c r="T11" s="24">
        <v>6750</v>
      </c>
      <c r="U11" s="24">
        <v>6990</v>
      </c>
      <c r="V11" s="24">
        <v>20340</v>
      </c>
      <c r="W11" s="24">
        <v>65690</v>
      </c>
      <c r="X11" s="24">
        <v>87050</v>
      </c>
      <c r="Y11" s="24">
        <v>-21360</v>
      </c>
      <c r="Z11" s="6">
        <v>-24.54</v>
      </c>
      <c r="AA11" s="22">
        <v>87050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8519654</v>
      </c>
      <c r="D15" s="19">
        <f>SUM(D16:D18)</f>
        <v>0</v>
      </c>
      <c r="E15" s="20">
        <f t="shared" si="2"/>
        <v>13198884</v>
      </c>
      <c r="F15" s="21">
        <f t="shared" si="2"/>
        <v>34297458</v>
      </c>
      <c r="G15" s="21">
        <f t="shared" si="2"/>
        <v>542510</v>
      </c>
      <c r="H15" s="21">
        <f t="shared" si="2"/>
        <v>800591</v>
      </c>
      <c r="I15" s="21">
        <f t="shared" si="2"/>
        <v>0</v>
      </c>
      <c r="J15" s="21">
        <f t="shared" si="2"/>
        <v>1343101</v>
      </c>
      <c r="K15" s="21">
        <f t="shared" si="2"/>
        <v>506851</v>
      </c>
      <c r="L15" s="21">
        <f t="shared" si="2"/>
        <v>398177</v>
      </c>
      <c r="M15" s="21">
        <f t="shared" si="2"/>
        <v>338005</v>
      </c>
      <c r="N15" s="21">
        <f t="shared" si="2"/>
        <v>1243033</v>
      </c>
      <c r="O15" s="21">
        <f t="shared" si="2"/>
        <v>400453</v>
      </c>
      <c r="P15" s="21">
        <f t="shared" si="2"/>
        <v>48869</v>
      </c>
      <c r="Q15" s="21">
        <f t="shared" si="2"/>
        <v>30640</v>
      </c>
      <c r="R15" s="21">
        <f t="shared" si="2"/>
        <v>479962</v>
      </c>
      <c r="S15" s="21">
        <f t="shared" si="2"/>
        <v>2251187</v>
      </c>
      <c r="T15" s="21">
        <f t="shared" si="2"/>
        <v>746870</v>
      </c>
      <c r="U15" s="21">
        <f t="shared" si="2"/>
        <v>-984256</v>
      </c>
      <c r="V15" s="21">
        <f t="shared" si="2"/>
        <v>2013801</v>
      </c>
      <c r="W15" s="21">
        <f t="shared" si="2"/>
        <v>5079897</v>
      </c>
      <c r="X15" s="21">
        <f t="shared" si="2"/>
        <v>34297458</v>
      </c>
      <c r="Y15" s="21">
        <f t="shared" si="2"/>
        <v>-29217561</v>
      </c>
      <c r="Z15" s="4">
        <f>+IF(X15&lt;&gt;0,+(Y15/X15)*100,0)</f>
        <v>-85.18870698813889</v>
      </c>
      <c r="AA15" s="19">
        <f>SUM(AA16:AA18)</f>
        <v>34297458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>
        <v>8519654</v>
      </c>
      <c r="D17" s="22"/>
      <c r="E17" s="23">
        <v>13198884</v>
      </c>
      <c r="F17" s="24">
        <v>34297458</v>
      </c>
      <c r="G17" s="24">
        <v>542510</v>
      </c>
      <c r="H17" s="24">
        <v>800591</v>
      </c>
      <c r="I17" s="24"/>
      <c r="J17" s="24">
        <v>1343101</v>
      </c>
      <c r="K17" s="24">
        <v>506851</v>
      </c>
      <c r="L17" s="24">
        <v>398177</v>
      </c>
      <c r="M17" s="24">
        <v>338005</v>
      </c>
      <c r="N17" s="24">
        <v>1243033</v>
      </c>
      <c r="O17" s="24">
        <v>400453</v>
      </c>
      <c r="P17" s="24">
        <v>48869</v>
      </c>
      <c r="Q17" s="24">
        <v>30640</v>
      </c>
      <c r="R17" s="24">
        <v>479962</v>
      </c>
      <c r="S17" s="24">
        <v>2251187</v>
      </c>
      <c r="T17" s="24">
        <v>746870</v>
      </c>
      <c r="U17" s="24">
        <v>-984256</v>
      </c>
      <c r="V17" s="24">
        <v>2013801</v>
      </c>
      <c r="W17" s="24">
        <v>5079897</v>
      </c>
      <c r="X17" s="24">
        <v>34297458</v>
      </c>
      <c r="Y17" s="24">
        <v>-29217561</v>
      </c>
      <c r="Z17" s="6">
        <v>-85.19</v>
      </c>
      <c r="AA17" s="22">
        <v>34297458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70715929</v>
      </c>
      <c r="D19" s="19">
        <f>SUM(D20:D23)</f>
        <v>0</v>
      </c>
      <c r="E19" s="20">
        <f t="shared" si="3"/>
        <v>107351201</v>
      </c>
      <c r="F19" s="21">
        <f t="shared" si="3"/>
        <v>101257394</v>
      </c>
      <c r="G19" s="21">
        <f t="shared" si="3"/>
        <v>15075450</v>
      </c>
      <c r="H19" s="21">
        <f t="shared" si="3"/>
        <v>5370580</v>
      </c>
      <c r="I19" s="21">
        <f t="shared" si="3"/>
        <v>0</v>
      </c>
      <c r="J19" s="21">
        <f t="shared" si="3"/>
        <v>20446030</v>
      </c>
      <c r="K19" s="21">
        <f t="shared" si="3"/>
        <v>4420303</v>
      </c>
      <c r="L19" s="21">
        <f t="shared" si="3"/>
        <v>18172565</v>
      </c>
      <c r="M19" s="21">
        <f t="shared" si="3"/>
        <v>12615301</v>
      </c>
      <c r="N19" s="21">
        <f t="shared" si="3"/>
        <v>35208169</v>
      </c>
      <c r="O19" s="21">
        <f t="shared" si="3"/>
        <v>13532633</v>
      </c>
      <c r="P19" s="21">
        <f t="shared" si="3"/>
        <v>9448801</v>
      </c>
      <c r="Q19" s="21">
        <f t="shared" si="3"/>
        <v>-6637223</v>
      </c>
      <c r="R19" s="21">
        <f t="shared" si="3"/>
        <v>16344211</v>
      </c>
      <c r="S19" s="21">
        <f t="shared" si="3"/>
        <v>14857411</v>
      </c>
      <c r="T19" s="21">
        <f t="shared" si="3"/>
        <v>815580</v>
      </c>
      <c r="U19" s="21">
        <f t="shared" si="3"/>
        <v>4137325</v>
      </c>
      <c r="V19" s="21">
        <f t="shared" si="3"/>
        <v>19810316</v>
      </c>
      <c r="W19" s="21">
        <f t="shared" si="3"/>
        <v>91808726</v>
      </c>
      <c r="X19" s="21">
        <f t="shared" si="3"/>
        <v>101257394</v>
      </c>
      <c r="Y19" s="21">
        <f t="shared" si="3"/>
        <v>-9448668</v>
      </c>
      <c r="Z19" s="4">
        <f>+IF(X19&lt;&gt;0,+(Y19/X19)*100,0)</f>
        <v>-9.33133633678149</v>
      </c>
      <c r="AA19" s="19">
        <f>SUM(AA20:AA23)</f>
        <v>101257394</v>
      </c>
    </row>
    <row r="20" spans="1:27" ht="12.75">
      <c r="A20" s="5" t="s">
        <v>46</v>
      </c>
      <c r="B20" s="3"/>
      <c r="C20" s="22">
        <v>28977035</v>
      </c>
      <c r="D20" s="22"/>
      <c r="E20" s="23">
        <v>49127987</v>
      </c>
      <c r="F20" s="24">
        <v>49555445</v>
      </c>
      <c r="G20" s="24">
        <v>7561372</v>
      </c>
      <c r="H20" s="24">
        <v>3126544</v>
      </c>
      <c r="I20" s="24"/>
      <c r="J20" s="24">
        <v>10687916</v>
      </c>
      <c r="K20" s="24">
        <v>2265209</v>
      </c>
      <c r="L20" s="24">
        <v>7379776</v>
      </c>
      <c r="M20" s="24">
        <v>3483202</v>
      </c>
      <c r="N20" s="24">
        <v>13128187</v>
      </c>
      <c r="O20" s="24">
        <v>7648618</v>
      </c>
      <c r="P20" s="24">
        <v>4109870</v>
      </c>
      <c r="Q20" s="24">
        <v>-3396397</v>
      </c>
      <c r="R20" s="24">
        <v>8362091</v>
      </c>
      <c r="S20" s="24">
        <v>1638215</v>
      </c>
      <c r="T20" s="24">
        <v>1408695</v>
      </c>
      <c r="U20" s="24">
        <v>1595847</v>
      </c>
      <c r="V20" s="24">
        <v>4642757</v>
      </c>
      <c r="W20" s="24">
        <v>36820951</v>
      </c>
      <c r="X20" s="24">
        <v>49555445</v>
      </c>
      <c r="Y20" s="24">
        <v>-12734494</v>
      </c>
      <c r="Z20" s="6">
        <v>-25.7</v>
      </c>
      <c r="AA20" s="22">
        <v>49555445</v>
      </c>
    </row>
    <row r="21" spans="1:27" ht="12.75">
      <c r="A21" s="5" t="s">
        <v>47</v>
      </c>
      <c r="B21" s="3"/>
      <c r="C21" s="22">
        <v>23360104</v>
      </c>
      <c r="D21" s="22"/>
      <c r="E21" s="23">
        <v>25758531</v>
      </c>
      <c r="F21" s="24">
        <v>21984459</v>
      </c>
      <c r="G21" s="24">
        <v>6101926</v>
      </c>
      <c r="H21" s="24">
        <v>845900</v>
      </c>
      <c r="I21" s="24"/>
      <c r="J21" s="24">
        <v>6947826</v>
      </c>
      <c r="K21" s="24">
        <v>775003</v>
      </c>
      <c r="L21" s="24">
        <v>1255425</v>
      </c>
      <c r="M21" s="24">
        <v>6101182</v>
      </c>
      <c r="N21" s="24">
        <v>8131610</v>
      </c>
      <c r="O21" s="24">
        <v>2836636</v>
      </c>
      <c r="P21" s="24">
        <v>2309921</v>
      </c>
      <c r="Q21" s="24">
        <v>-1320256</v>
      </c>
      <c r="R21" s="24">
        <v>3826301</v>
      </c>
      <c r="S21" s="24">
        <v>3684516</v>
      </c>
      <c r="T21" s="24">
        <v>-321156</v>
      </c>
      <c r="U21" s="24">
        <v>1199726</v>
      </c>
      <c r="V21" s="24">
        <v>4563086</v>
      </c>
      <c r="W21" s="24">
        <v>23468823</v>
      </c>
      <c r="X21" s="24">
        <v>21984459</v>
      </c>
      <c r="Y21" s="24">
        <v>1484364</v>
      </c>
      <c r="Z21" s="6">
        <v>6.75</v>
      </c>
      <c r="AA21" s="22">
        <v>21984459</v>
      </c>
    </row>
    <row r="22" spans="1:27" ht="12.75">
      <c r="A22" s="5" t="s">
        <v>48</v>
      </c>
      <c r="B22" s="3"/>
      <c r="C22" s="25">
        <v>12799889</v>
      </c>
      <c r="D22" s="25"/>
      <c r="E22" s="26">
        <v>25749959</v>
      </c>
      <c r="F22" s="27">
        <v>24035590</v>
      </c>
      <c r="G22" s="27">
        <v>836340</v>
      </c>
      <c r="H22" s="27">
        <v>829437</v>
      </c>
      <c r="I22" s="27"/>
      <c r="J22" s="27">
        <v>1665777</v>
      </c>
      <c r="K22" s="27">
        <v>819718</v>
      </c>
      <c r="L22" s="27">
        <v>8978019</v>
      </c>
      <c r="M22" s="27">
        <v>1790094</v>
      </c>
      <c r="N22" s="27">
        <v>11587831</v>
      </c>
      <c r="O22" s="27">
        <v>1806819</v>
      </c>
      <c r="P22" s="27">
        <v>1787522</v>
      </c>
      <c r="Q22" s="27">
        <v>-1117622</v>
      </c>
      <c r="R22" s="27">
        <v>2476719</v>
      </c>
      <c r="S22" s="27">
        <v>8975873</v>
      </c>
      <c r="T22" s="27">
        <v>-148096</v>
      </c>
      <c r="U22" s="27">
        <v>794897</v>
      </c>
      <c r="V22" s="27">
        <v>9622674</v>
      </c>
      <c r="W22" s="27">
        <v>25353001</v>
      </c>
      <c r="X22" s="27">
        <v>24035590</v>
      </c>
      <c r="Y22" s="27">
        <v>1317411</v>
      </c>
      <c r="Z22" s="7">
        <v>5.48</v>
      </c>
      <c r="AA22" s="25">
        <v>24035590</v>
      </c>
    </row>
    <row r="23" spans="1:27" ht="12.75">
      <c r="A23" s="5" t="s">
        <v>49</v>
      </c>
      <c r="B23" s="3"/>
      <c r="C23" s="22">
        <v>5578901</v>
      </c>
      <c r="D23" s="22"/>
      <c r="E23" s="23">
        <v>6714724</v>
      </c>
      <c r="F23" s="24">
        <v>5681900</v>
      </c>
      <c r="G23" s="24">
        <v>575812</v>
      </c>
      <c r="H23" s="24">
        <v>568699</v>
      </c>
      <c r="I23" s="24"/>
      <c r="J23" s="24">
        <v>1144511</v>
      </c>
      <c r="K23" s="24">
        <v>560373</v>
      </c>
      <c r="L23" s="24">
        <v>559345</v>
      </c>
      <c r="M23" s="24">
        <v>1240823</v>
      </c>
      <c r="N23" s="24">
        <v>2360541</v>
      </c>
      <c r="O23" s="24">
        <v>1240560</v>
      </c>
      <c r="P23" s="24">
        <v>1241488</v>
      </c>
      <c r="Q23" s="24">
        <v>-802948</v>
      </c>
      <c r="R23" s="24">
        <v>1679100</v>
      </c>
      <c r="S23" s="24">
        <v>558807</v>
      </c>
      <c r="T23" s="24">
        <v>-123863</v>
      </c>
      <c r="U23" s="24">
        <v>546855</v>
      </c>
      <c r="V23" s="24">
        <v>981799</v>
      </c>
      <c r="W23" s="24">
        <v>6165951</v>
      </c>
      <c r="X23" s="24">
        <v>5681900</v>
      </c>
      <c r="Y23" s="24">
        <v>484051</v>
      </c>
      <c r="Z23" s="6">
        <v>8.52</v>
      </c>
      <c r="AA23" s="22">
        <v>5681900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138549664</v>
      </c>
      <c r="D25" s="40">
        <f>+D5+D9+D15+D19+D24</f>
        <v>0</v>
      </c>
      <c r="E25" s="41">
        <f t="shared" si="4"/>
        <v>192954939</v>
      </c>
      <c r="F25" s="42">
        <f t="shared" si="4"/>
        <v>208487709</v>
      </c>
      <c r="G25" s="42">
        <f t="shared" si="4"/>
        <v>38889657</v>
      </c>
      <c r="H25" s="42">
        <f t="shared" si="4"/>
        <v>10298770</v>
      </c>
      <c r="I25" s="42">
        <f t="shared" si="4"/>
        <v>0</v>
      </c>
      <c r="J25" s="42">
        <f t="shared" si="4"/>
        <v>49188427</v>
      </c>
      <c r="K25" s="42">
        <f t="shared" si="4"/>
        <v>5789920</v>
      </c>
      <c r="L25" s="42">
        <f t="shared" si="4"/>
        <v>20238248</v>
      </c>
      <c r="M25" s="42">
        <f t="shared" si="4"/>
        <v>23879218</v>
      </c>
      <c r="N25" s="42">
        <f t="shared" si="4"/>
        <v>49907386</v>
      </c>
      <c r="O25" s="42">
        <f t="shared" si="4"/>
        <v>15638199</v>
      </c>
      <c r="P25" s="42">
        <f t="shared" si="4"/>
        <v>11247894</v>
      </c>
      <c r="Q25" s="42">
        <f t="shared" si="4"/>
        <v>-7442359</v>
      </c>
      <c r="R25" s="42">
        <f t="shared" si="4"/>
        <v>19443734</v>
      </c>
      <c r="S25" s="42">
        <f t="shared" si="4"/>
        <v>31034547</v>
      </c>
      <c r="T25" s="42">
        <f t="shared" si="4"/>
        <v>2671568</v>
      </c>
      <c r="U25" s="42">
        <f t="shared" si="4"/>
        <v>4967559</v>
      </c>
      <c r="V25" s="42">
        <f t="shared" si="4"/>
        <v>38673674</v>
      </c>
      <c r="W25" s="42">
        <f t="shared" si="4"/>
        <v>157213221</v>
      </c>
      <c r="X25" s="42">
        <f t="shared" si="4"/>
        <v>208487709</v>
      </c>
      <c r="Y25" s="42">
        <f t="shared" si="4"/>
        <v>-51274488</v>
      </c>
      <c r="Z25" s="43">
        <f>+IF(X25&lt;&gt;0,+(Y25/X25)*100,0)</f>
        <v>-24.59353035530742</v>
      </c>
      <c r="AA25" s="40">
        <f>+AA5+AA9+AA15+AA19+AA24</f>
        <v>208487709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35951594</v>
      </c>
      <c r="D28" s="19">
        <f>SUM(D29:D31)</f>
        <v>0</v>
      </c>
      <c r="E28" s="20">
        <f t="shared" si="5"/>
        <v>55044788</v>
      </c>
      <c r="F28" s="21">
        <f t="shared" si="5"/>
        <v>54278394</v>
      </c>
      <c r="G28" s="21">
        <f t="shared" si="5"/>
        <v>3035672</v>
      </c>
      <c r="H28" s="21">
        <f t="shared" si="5"/>
        <v>3417124</v>
      </c>
      <c r="I28" s="21">
        <f t="shared" si="5"/>
        <v>0</v>
      </c>
      <c r="J28" s="21">
        <f t="shared" si="5"/>
        <v>6452796</v>
      </c>
      <c r="K28" s="21">
        <f t="shared" si="5"/>
        <v>2813807</v>
      </c>
      <c r="L28" s="21">
        <f t="shared" si="5"/>
        <v>2838314</v>
      </c>
      <c r="M28" s="21">
        <f t="shared" si="5"/>
        <v>3526609</v>
      </c>
      <c r="N28" s="21">
        <f t="shared" si="5"/>
        <v>9178730</v>
      </c>
      <c r="O28" s="21">
        <f t="shared" si="5"/>
        <v>3393591</v>
      </c>
      <c r="P28" s="21">
        <f t="shared" si="5"/>
        <v>3911296</v>
      </c>
      <c r="Q28" s="21">
        <f t="shared" si="5"/>
        <v>3768739</v>
      </c>
      <c r="R28" s="21">
        <f t="shared" si="5"/>
        <v>11073626</v>
      </c>
      <c r="S28" s="21">
        <f t="shared" si="5"/>
        <v>3208676</v>
      </c>
      <c r="T28" s="21">
        <f t="shared" si="5"/>
        <v>3519086</v>
      </c>
      <c r="U28" s="21">
        <f t="shared" si="5"/>
        <v>3724916</v>
      </c>
      <c r="V28" s="21">
        <f t="shared" si="5"/>
        <v>10452678</v>
      </c>
      <c r="W28" s="21">
        <f t="shared" si="5"/>
        <v>37157830</v>
      </c>
      <c r="X28" s="21">
        <f t="shared" si="5"/>
        <v>54278394</v>
      </c>
      <c r="Y28" s="21">
        <f t="shared" si="5"/>
        <v>-17120564</v>
      </c>
      <c r="Z28" s="4">
        <f>+IF(X28&lt;&gt;0,+(Y28/X28)*100,0)</f>
        <v>-31.542134426453366</v>
      </c>
      <c r="AA28" s="19">
        <f>SUM(AA29:AA31)</f>
        <v>54278394</v>
      </c>
    </row>
    <row r="29" spans="1:27" ht="12.75">
      <c r="A29" s="5" t="s">
        <v>32</v>
      </c>
      <c r="B29" s="3"/>
      <c r="C29" s="22">
        <v>17193977</v>
      </c>
      <c r="D29" s="22"/>
      <c r="E29" s="23">
        <v>19041029</v>
      </c>
      <c r="F29" s="24">
        <v>17833813</v>
      </c>
      <c r="G29" s="24">
        <v>1410241</v>
      </c>
      <c r="H29" s="24">
        <v>1506282</v>
      </c>
      <c r="I29" s="24"/>
      <c r="J29" s="24">
        <v>2916523</v>
      </c>
      <c r="K29" s="24">
        <v>1137750</v>
      </c>
      <c r="L29" s="24">
        <v>1333994</v>
      </c>
      <c r="M29" s="24">
        <v>1462019</v>
      </c>
      <c r="N29" s="24">
        <v>3933763</v>
      </c>
      <c r="O29" s="24">
        <v>958374</v>
      </c>
      <c r="P29" s="24">
        <v>1514104</v>
      </c>
      <c r="Q29" s="24">
        <v>1126231</v>
      </c>
      <c r="R29" s="24">
        <v>3598709</v>
      </c>
      <c r="S29" s="24">
        <v>1234876</v>
      </c>
      <c r="T29" s="24">
        <v>1061719</v>
      </c>
      <c r="U29" s="24">
        <v>1353114</v>
      </c>
      <c r="V29" s="24">
        <v>3649709</v>
      </c>
      <c r="W29" s="24">
        <v>14098704</v>
      </c>
      <c r="X29" s="24">
        <v>17833813</v>
      </c>
      <c r="Y29" s="24">
        <v>-3735109</v>
      </c>
      <c r="Z29" s="6">
        <v>-20.94</v>
      </c>
      <c r="AA29" s="22">
        <v>17833813</v>
      </c>
    </row>
    <row r="30" spans="1:27" ht="12.75">
      <c r="A30" s="5" t="s">
        <v>33</v>
      </c>
      <c r="B30" s="3"/>
      <c r="C30" s="25">
        <v>18757617</v>
      </c>
      <c r="D30" s="25"/>
      <c r="E30" s="26">
        <v>36003759</v>
      </c>
      <c r="F30" s="27">
        <v>36444581</v>
      </c>
      <c r="G30" s="27">
        <v>1625431</v>
      </c>
      <c r="H30" s="27">
        <v>1910842</v>
      </c>
      <c r="I30" s="27"/>
      <c r="J30" s="27">
        <v>3536273</v>
      </c>
      <c r="K30" s="27">
        <v>1676057</v>
      </c>
      <c r="L30" s="27">
        <v>1504320</v>
      </c>
      <c r="M30" s="27">
        <v>2064590</v>
      </c>
      <c r="N30" s="27">
        <v>5244967</v>
      </c>
      <c r="O30" s="27">
        <v>2435217</v>
      </c>
      <c r="P30" s="27">
        <v>2397192</v>
      </c>
      <c r="Q30" s="27">
        <v>2642508</v>
      </c>
      <c r="R30" s="27">
        <v>7474917</v>
      </c>
      <c r="S30" s="27">
        <v>1973800</v>
      </c>
      <c r="T30" s="27">
        <v>2457367</v>
      </c>
      <c r="U30" s="27">
        <v>2371802</v>
      </c>
      <c r="V30" s="27">
        <v>6802969</v>
      </c>
      <c r="W30" s="27">
        <v>23059126</v>
      </c>
      <c r="X30" s="27">
        <v>36444581</v>
      </c>
      <c r="Y30" s="27">
        <v>-13385455</v>
      </c>
      <c r="Z30" s="7">
        <v>-36.73</v>
      </c>
      <c r="AA30" s="25">
        <v>36444581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6717015</v>
      </c>
      <c r="D32" s="19">
        <f>SUM(D33:D37)</f>
        <v>0</v>
      </c>
      <c r="E32" s="20">
        <f t="shared" si="6"/>
        <v>8946831</v>
      </c>
      <c r="F32" s="21">
        <f t="shared" si="6"/>
        <v>8120053</v>
      </c>
      <c r="G32" s="21">
        <f t="shared" si="6"/>
        <v>612147</v>
      </c>
      <c r="H32" s="21">
        <f t="shared" si="6"/>
        <v>538259</v>
      </c>
      <c r="I32" s="21">
        <f t="shared" si="6"/>
        <v>0</v>
      </c>
      <c r="J32" s="21">
        <f t="shared" si="6"/>
        <v>1150406</v>
      </c>
      <c r="K32" s="21">
        <f t="shared" si="6"/>
        <v>557085</v>
      </c>
      <c r="L32" s="21">
        <f t="shared" si="6"/>
        <v>574951</v>
      </c>
      <c r="M32" s="21">
        <f t="shared" si="6"/>
        <v>531431</v>
      </c>
      <c r="N32" s="21">
        <f t="shared" si="6"/>
        <v>1663467</v>
      </c>
      <c r="O32" s="21">
        <f t="shared" si="6"/>
        <v>682404</v>
      </c>
      <c r="P32" s="21">
        <f t="shared" si="6"/>
        <v>703441</v>
      </c>
      <c r="Q32" s="21">
        <f t="shared" si="6"/>
        <v>608426</v>
      </c>
      <c r="R32" s="21">
        <f t="shared" si="6"/>
        <v>1994271</v>
      </c>
      <c r="S32" s="21">
        <f t="shared" si="6"/>
        <v>660518</v>
      </c>
      <c r="T32" s="21">
        <f t="shared" si="6"/>
        <v>611774</v>
      </c>
      <c r="U32" s="21">
        <f t="shared" si="6"/>
        <v>616921</v>
      </c>
      <c r="V32" s="21">
        <f t="shared" si="6"/>
        <v>1889213</v>
      </c>
      <c r="W32" s="21">
        <f t="shared" si="6"/>
        <v>6697357</v>
      </c>
      <c r="X32" s="21">
        <f t="shared" si="6"/>
        <v>8120053</v>
      </c>
      <c r="Y32" s="21">
        <f t="shared" si="6"/>
        <v>-1422696</v>
      </c>
      <c r="Z32" s="4">
        <f>+IF(X32&lt;&gt;0,+(Y32/X32)*100,0)</f>
        <v>-17.520772339786454</v>
      </c>
      <c r="AA32" s="19">
        <f>SUM(AA33:AA37)</f>
        <v>8120053</v>
      </c>
    </row>
    <row r="33" spans="1:27" ht="12.75">
      <c r="A33" s="5" t="s">
        <v>36</v>
      </c>
      <c r="B33" s="3"/>
      <c r="C33" s="22">
        <v>3272988</v>
      </c>
      <c r="D33" s="22"/>
      <c r="E33" s="23">
        <v>4034885</v>
      </c>
      <c r="F33" s="24">
        <v>3737476</v>
      </c>
      <c r="G33" s="24">
        <v>301542</v>
      </c>
      <c r="H33" s="24">
        <v>236182</v>
      </c>
      <c r="I33" s="24"/>
      <c r="J33" s="24">
        <v>537724</v>
      </c>
      <c r="K33" s="24">
        <v>253902</v>
      </c>
      <c r="L33" s="24">
        <v>259756</v>
      </c>
      <c r="M33" s="24">
        <v>226659</v>
      </c>
      <c r="N33" s="24">
        <v>740317</v>
      </c>
      <c r="O33" s="24">
        <v>279742</v>
      </c>
      <c r="P33" s="24">
        <v>319689</v>
      </c>
      <c r="Q33" s="24">
        <v>240361</v>
      </c>
      <c r="R33" s="24">
        <v>839792</v>
      </c>
      <c r="S33" s="24">
        <v>264970</v>
      </c>
      <c r="T33" s="24">
        <v>247973</v>
      </c>
      <c r="U33" s="24">
        <v>228219</v>
      </c>
      <c r="V33" s="24">
        <v>741162</v>
      </c>
      <c r="W33" s="24">
        <v>2858995</v>
      </c>
      <c r="X33" s="24">
        <v>3737476</v>
      </c>
      <c r="Y33" s="24">
        <v>-878481</v>
      </c>
      <c r="Z33" s="6">
        <v>-23.5</v>
      </c>
      <c r="AA33" s="22">
        <v>3737476</v>
      </c>
    </row>
    <row r="34" spans="1:27" ht="12.75">
      <c r="A34" s="5" t="s">
        <v>37</v>
      </c>
      <c r="B34" s="3"/>
      <c r="C34" s="22">
        <v>2641707</v>
      </c>
      <c r="D34" s="22"/>
      <c r="E34" s="23">
        <v>3397171</v>
      </c>
      <c r="F34" s="24">
        <v>3465118</v>
      </c>
      <c r="G34" s="24">
        <v>242575</v>
      </c>
      <c r="H34" s="24">
        <v>235063</v>
      </c>
      <c r="I34" s="24"/>
      <c r="J34" s="24">
        <v>477638</v>
      </c>
      <c r="K34" s="24">
        <v>237497</v>
      </c>
      <c r="L34" s="24">
        <v>225153</v>
      </c>
      <c r="M34" s="24">
        <v>224424</v>
      </c>
      <c r="N34" s="24">
        <v>687074</v>
      </c>
      <c r="O34" s="24">
        <v>336853</v>
      </c>
      <c r="P34" s="24">
        <v>318072</v>
      </c>
      <c r="Q34" s="24">
        <v>303001</v>
      </c>
      <c r="R34" s="24">
        <v>957926</v>
      </c>
      <c r="S34" s="24">
        <v>330484</v>
      </c>
      <c r="T34" s="24">
        <v>295488</v>
      </c>
      <c r="U34" s="24">
        <v>323638</v>
      </c>
      <c r="V34" s="24">
        <v>949610</v>
      </c>
      <c r="W34" s="24">
        <v>3072248</v>
      </c>
      <c r="X34" s="24">
        <v>3465118</v>
      </c>
      <c r="Y34" s="24">
        <v>-392870</v>
      </c>
      <c r="Z34" s="6">
        <v>-11.34</v>
      </c>
      <c r="AA34" s="22">
        <v>3465118</v>
      </c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>
        <v>802320</v>
      </c>
      <c r="D36" s="22"/>
      <c r="E36" s="23">
        <v>1514775</v>
      </c>
      <c r="F36" s="24">
        <v>917459</v>
      </c>
      <c r="G36" s="24">
        <v>68030</v>
      </c>
      <c r="H36" s="24">
        <v>67014</v>
      </c>
      <c r="I36" s="24"/>
      <c r="J36" s="24">
        <v>135044</v>
      </c>
      <c r="K36" s="24">
        <v>65686</v>
      </c>
      <c r="L36" s="24">
        <v>90042</v>
      </c>
      <c r="M36" s="24">
        <v>80348</v>
      </c>
      <c r="N36" s="24">
        <v>236076</v>
      </c>
      <c r="O36" s="24">
        <v>65809</v>
      </c>
      <c r="P36" s="24">
        <v>65680</v>
      </c>
      <c r="Q36" s="24">
        <v>65064</v>
      </c>
      <c r="R36" s="24">
        <v>196553</v>
      </c>
      <c r="S36" s="24">
        <v>65064</v>
      </c>
      <c r="T36" s="24">
        <v>68313</v>
      </c>
      <c r="U36" s="24">
        <v>65064</v>
      </c>
      <c r="V36" s="24">
        <v>198441</v>
      </c>
      <c r="W36" s="24">
        <v>766114</v>
      </c>
      <c r="X36" s="24">
        <v>917459</v>
      </c>
      <c r="Y36" s="24">
        <v>-151345</v>
      </c>
      <c r="Z36" s="6">
        <v>-16.5</v>
      </c>
      <c r="AA36" s="22">
        <v>917459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15357183</v>
      </c>
      <c r="D38" s="19">
        <f>SUM(D39:D41)</f>
        <v>0</v>
      </c>
      <c r="E38" s="20">
        <f t="shared" si="7"/>
        <v>23943291</v>
      </c>
      <c r="F38" s="21">
        <f t="shared" si="7"/>
        <v>19664933</v>
      </c>
      <c r="G38" s="21">
        <f t="shared" si="7"/>
        <v>899783</v>
      </c>
      <c r="H38" s="21">
        <f t="shared" si="7"/>
        <v>879634</v>
      </c>
      <c r="I38" s="21">
        <f t="shared" si="7"/>
        <v>0</v>
      </c>
      <c r="J38" s="21">
        <f t="shared" si="7"/>
        <v>1779417</v>
      </c>
      <c r="K38" s="21">
        <f t="shared" si="7"/>
        <v>1033786</v>
      </c>
      <c r="L38" s="21">
        <f t="shared" si="7"/>
        <v>808027</v>
      </c>
      <c r="M38" s="21">
        <f t="shared" si="7"/>
        <v>1341046</v>
      </c>
      <c r="N38" s="21">
        <f t="shared" si="7"/>
        <v>3182859</v>
      </c>
      <c r="O38" s="21">
        <f t="shared" si="7"/>
        <v>1133667</v>
      </c>
      <c r="P38" s="21">
        <f t="shared" si="7"/>
        <v>801873</v>
      </c>
      <c r="Q38" s="21">
        <f t="shared" si="7"/>
        <v>1005528</v>
      </c>
      <c r="R38" s="21">
        <f t="shared" si="7"/>
        <v>2941068</v>
      </c>
      <c r="S38" s="21">
        <f t="shared" si="7"/>
        <v>911696</v>
      </c>
      <c r="T38" s="21">
        <f t="shared" si="7"/>
        <v>786089</v>
      </c>
      <c r="U38" s="21">
        <f t="shared" si="7"/>
        <v>889523</v>
      </c>
      <c r="V38" s="21">
        <f t="shared" si="7"/>
        <v>2587308</v>
      </c>
      <c r="W38" s="21">
        <f t="shared" si="7"/>
        <v>10490652</v>
      </c>
      <c r="X38" s="21">
        <f t="shared" si="7"/>
        <v>19664933</v>
      </c>
      <c r="Y38" s="21">
        <f t="shared" si="7"/>
        <v>-9174281</v>
      </c>
      <c r="Z38" s="4">
        <f>+IF(X38&lt;&gt;0,+(Y38/X38)*100,0)</f>
        <v>-46.652999021151</v>
      </c>
      <c r="AA38" s="19">
        <f>SUM(AA39:AA41)</f>
        <v>19664933</v>
      </c>
    </row>
    <row r="39" spans="1:27" ht="12.75">
      <c r="A39" s="5" t="s">
        <v>42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/>
      <c r="AA39" s="22"/>
    </row>
    <row r="40" spans="1:27" ht="12.75">
      <c r="A40" s="5" t="s">
        <v>43</v>
      </c>
      <c r="B40" s="3"/>
      <c r="C40" s="22">
        <v>15357183</v>
      </c>
      <c r="D40" s="22"/>
      <c r="E40" s="23">
        <v>23943291</v>
      </c>
      <c r="F40" s="24">
        <v>19664933</v>
      </c>
      <c r="G40" s="24">
        <v>899783</v>
      </c>
      <c r="H40" s="24">
        <v>879634</v>
      </c>
      <c r="I40" s="24"/>
      <c r="J40" s="24">
        <v>1779417</v>
      </c>
      <c r="K40" s="24">
        <v>1033786</v>
      </c>
      <c r="L40" s="24">
        <v>808027</v>
      </c>
      <c r="M40" s="24">
        <v>1341046</v>
      </c>
      <c r="N40" s="24">
        <v>3182859</v>
      </c>
      <c r="O40" s="24">
        <v>1133667</v>
      </c>
      <c r="P40" s="24">
        <v>801873</v>
      </c>
      <c r="Q40" s="24">
        <v>1005528</v>
      </c>
      <c r="R40" s="24">
        <v>2941068</v>
      </c>
      <c r="S40" s="24">
        <v>911696</v>
      </c>
      <c r="T40" s="24">
        <v>786089</v>
      </c>
      <c r="U40" s="24">
        <v>889523</v>
      </c>
      <c r="V40" s="24">
        <v>2587308</v>
      </c>
      <c r="W40" s="24">
        <v>10490652</v>
      </c>
      <c r="X40" s="24">
        <v>19664933</v>
      </c>
      <c r="Y40" s="24">
        <v>-9174281</v>
      </c>
      <c r="Z40" s="6">
        <v>-46.65</v>
      </c>
      <c r="AA40" s="22">
        <v>19664933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85723213</v>
      </c>
      <c r="D42" s="19">
        <f>SUM(D43:D46)</f>
        <v>0</v>
      </c>
      <c r="E42" s="20">
        <f t="shared" si="8"/>
        <v>86714057</v>
      </c>
      <c r="F42" s="21">
        <f t="shared" si="8"/>
        <v>88823522</v>
      </c>
      <c r="G42" s="21">
        <f t="shared" si="8"/>
        <v>1178539</v>
      </c>
      <c r="H42" s="21">
        <f t="shared" si="8"/>
        <v>5475775</v>
      </c>
      <c r="I42" s="21">
        <f t="shared" si="8"/>
        <v>0</v>
      </c>
      <c r="J42" s="21">
        <f t="shared" si="8"/>
        <v>6654314</v>
      </c>
      <c r="K42" s="21">
        <f t="shared" si="8"/>
        <v>3368867</v>
      </c>
      <c r="L42" s="21">
        <f t="shared" si="8"/>
        <v>1651082</v>
      </c>
      <c r="M42" s="21">
        <f t="shared" si="8"/>
        <v>5548062</v>
      </c>
      <c r="N42" s="21">
        <f t="shared" si="8"/>
        <v>10568011</v>
      </c>
      <c r="O42" s="21">
        <f t="shared" si="8"/>
        <v>4707979</v>
      </c>
      <c r="P42" s="21">
        <f t="shared" si="8"/>
        <v>1826825</v>
      </c>
      <c r="Q42" s="21">
        <f t="shared" si="8"/>
        <v>5469691</v>
      </c>
      <c r="R42" s="21">
        <f t="shared" si="8"/>
        <v>12004495</v>
      </c>
      <c r="S42" s="21">
        <f t="shared" si="8"/>
        <v>3561304</v>
      </c>
      <c r="T42" s="21">
        <f t="shared" si="8"/>
        <v>3267335</v>
      </c>
      <c r="U42" s="21">
        <f t="shared" si="8"/>
        <v>3956706</v>
      </c>
      <c r="V42" s="21">
        <f t="shared" si="8"/>
        <v>10785345</v>
      </c>
      <c r="W42" s="21">
        <f t="shared" si="8"/>
        <v>40012165</v>
      </c>
      <c r="X42" s="21">
        <f t="shared" si="8"/>
        <v>88823522</v>
      </c>
      <c r="Y42" s="21">
        <f t="shared" si="8"/>
        <v>-48811357</v>
      </c>
      <c r="Z42" s="4">
        <f>+IF(X42&lt;&gt;0,+(Y42/X42)*100,0)</f>
        <v>-54.95318796298124</v>
      </c>
      <c r="AA42" s="19">
        <f>SUM(AA43:AA46)</f>
        <v>88823522</v>
      </c>
    </row>
    <row r="43" spans="1:27" ht="12.75">
      <c r="A43" s="5" t="s">
        <v>46</v>
      </c>
      <c r="B43" s="3"/>
      <c r="C43" s="22">
        <v>28856246</v>
      </c>
      <c r="D43" s="22"/>
      <c r="E43" s="23">
        <v>32179640</v>
      </c>
      <c r="F43" s="24">
        <v>32647550</v>
      </c>
      <c r="G43" s="24">
        <v>186640</v>
      </c>
      <c r="H43" s="24">
        <v>3954201</v>
      </c>
      <c r="I43" s="24"/>
      <c r="J43" s="24">
        <v>4140841</v>
      </c>
      <c r="K43" s="24">
        <v>2075558</v>
      </c>
      <c r="L43" s="24">
        <v>322703</v>
      </c>
      <c r="M43" s="24">
        <v>4172782</v>
      </c>
      <c r="N43" s="24">
        <v>6571043</v>
      </c>
      <c r="O43" s="24">
        <v>2433544</v>
      </c>
      <c r="P43" s="24">
        <v>369200</v>
      </c>
      <c r="Q43" s="24">
        <v>3866625</v>
      </c>
      <c r="R43" s="24">
        <v>6669369</v>
      </c>
      <c r="S43" s="24">
        <v>2072090</v>
      </c>
      <c r="T43" s="24">
        <v>1928453</v>
      </c>
      <c r="U43" s="24">
        <v>2560360</v>
      </c>
      <c r="V43" s="24">
        <v>6560903</v>
      </c>
      <c r="W43" s="24">
        <v>23942156</v>
      </c>
      <c r="X43" s="24">
        <v>32647550</v>
      </c>
      <c r="Y43" s="24">
        <v>-8705394</v>
      </c>
      <c r="Z43" s="6">
        <v>-26.66</v>
      </c>
      <c r="AA43" s="22">
        <v>32647550</v>
      </c>
    </row>
    <row r="44" spans="1:27" ht="12.75">
      <c r="A44" s="5" t="s">
        <v>47</v>
      </c>
      <c r="B44" s="3"/>
      <c r="C44" s="22">
        <v>13712205</v>
      </c>
      <c r="D44" s="22"/>
      <c r="E44" s="23">
        <v>32501000</v>
      </c>
      <c r="F44" s="24">
        <v>31914588</v>
      </c>
      <c r="G44" s="24">
        <v>500212</v>
      </c>
      <c r="H44" s="24">
        <v>896603</v>
      </c>
      <c r="I44" s="24"/>
      <c r="J44" s="24">
        <v>1396815</v>
      </c>
      <c r="K44" s="24">
        <v>835794</v>
      </c>
      <c r="L44" s="24">
        <v>724734</v>
      </c>
      <c r="M44" s="24">
        <v>945400</v>
      </c>
      <c r="N44" s="24">
        <v>2505928</v>
      </c>
      <c r="O44" s="24">
        <v>1353220</v>
      </c>
      <c r="P44" s="24">
        <v>651604</v>
      </c>
      <c r="Q44" s="24">
        <v>1047613</v>
      </c>
      <c r="R44" s="24">
        <v>3052437</v>
      </c>
      <c r="S44" s="24">
        <v>826648</v>
      </c>
      <c r="T44" s="24">
        <v>778673</v>
      </c>
      <c r="U44" s="24">
        <v>756646</v>
      </c>
      <c r="V44" s="24">
        <v>2361967</v>
      </c>
      <c r="W44" s="24">
        <v>9317147</v>
      </c>
      <c r="X44" s="24">
        <v>31914588</v>
      </c>
      <c r="Y44" s="24">
        <v>-22597441</v>
      </c>
      <c r="Z44" s="6">
        <v>-70.81</v>
      </c>
      <c r="AA44" s="22">
        <v>31914588</v>
      </c>
    </row>
    <row r="45" spans="1:27" ht="12.75">
      <c r="A45" s="5" t="s">
        <v>48</v>
      </c>
      <c r="B45" s="3"/>
      <c r="C45" s="25">
        <v>35753335</v>
      </c>
      <c r="D45" s="25"/>
      <c r="E45" s="26">
        <v>12931270</v>
      </c>
      <c r="F45" s="27">
        <v>13921784</v>
      </c>
      <c r="G45" s="27">
        <v>367490</v>
      </c>
      <c r="H45" s="27">
        <v>392830</v>
      </c>
      <c r="I45" s="27"/>
      <c r="J45" s="27">
        <v>760320</v>
      </c>
      <c r="K45" s="27">
        <v>322659</v>
      </c>
      <c r="L45" s="27">
        <v>340197</v>
      </c>
      <c r="M45" s="27">
        <v>294189</v>
      </c>
      <c r="N45" s="27">
        <v>957045</v>
      </c>
      <c r="O45" s="27">
        <v>559605</v>
      </c>
      <c r="P45" s="27">
        <v>557748</v>
      </c>
      <c r="Q45" s="27">
        <v>357633</v>
      </c>
      <c r="R45" s="27">
        <v>1474986</v>
      </c>
      <c r="S45" s="27">
        <v>422146</v>
      </c>
      <c r="T45" s="27">
        <v>356958</v>
      </c>
      <c r="U45" s="27">
        <v>409917</v>
      </c>
      <c r="V45" s="27">
        <v>1189021</v>
      </c>
      <c r="W45" s="27">
        <v>4381372</v>
      </c>
      <c r="X45" s="27">
        <v>13921784</v>
      </c>
      <c r="Y45" s="27">
        <v>-9540412</v>
      </c>
      <c r="Z45" s="7">
        <v>-68.53</v>
      </c>
      <c r="AA45" s="25">
        <v>13921784</v>
      </c>
    </row>
    <row r="46" spans="1:27" ht="12.75">
      <c r="A46" s="5" t="s">
        <v>49</v>
      </c>
      <c r="B46" s="3"/>
      <c r="C46" s="22">
        <v>7401427</v>
      </c>
      <c r="D46" s="22"/>
      <c r="E46" s="23">
        <v>9102147</v>
      </c>
      <c r="F46" s="24">
        <v>10339600</v>
      </c>
      <c r="G46" s="24">
        <v>124197</v>
      </c>
      <c r="H46" s="24">
        <v>232141</v>
      </c>
      <c r="I46" s="24"/>
      <c r="J46" s="24">
        <v>356338</v>
      </c>
      <c r="K46" s="24">
        <v>134856</v>
      </c>
      <c r="L46" s="24">
        <v>263448</v>
      </c>
      <c r="M46" s="24">
        <v>135691</v>
      </c>
      <c r="N46" s="24">
        <v>533995</v>
      </c>
      <c r="O46" s="24">
        <v>361610</v>
      </c>
      <c r="P46" s="24">
        <v>248273</v>
      </c>
      <c r="Q46" s="24">
        <v>197820</v>
      </c>
      <c r="R46" s="24">
        <v>807703</v>
      </c>
      <c r="S46" s="24">
        <v>240420</v>
      </c>
      <c r="T46" s="24">
        <v>203251</v>
      </c>
      <c r="U46" s="24">
        <v>229783</v>
      </c>
      <c r="V46" s="24">
        <v>673454</v>
      </c>
      <c r="W46" s="24">
        <v>2371490</v>
      </c>
      <c r="X46" s="24">
        <v>10339600</v>
      </c>
      <c r="Y46" s="24">
        <v>-7968110</v>
      </c>
      <c r="Z46" s="6">
        <v>-77.06</v>
      </c>
      <c r="AA46" s="22">
        <v>10339600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143749005</v>
      </c>
      <c r="D48" s="40">
        <f>+D28+D32+D38+D42+D47</f>
        <v>0</v>
      </c>
      <c r="E48" s="41">
        <f t="shared" si="9"/>
        <v>174648967</v>
      </c>
      <c r="F48" s="42">
        <f t="shared" si="9"/>
        <v>170886902</v>
      </c>
      <c r="G48" s="42">
        <f t="shared" si="9"/>
        <v>5726141</v>
      </c>
      <c r="H48" s="42">
        <f t="shared" si="9"/>
        <v>10310792</v>
      </c>
      <c r="I48" s="42">
        <f t="shared" si="9"/>
        <v>0</v>
      </c>
      <c r="J48" s="42">
        <f t="shared" si="9"/>
        <v>16036933</v>
      </c>
      <c r="K48" s="42">
        <f t="shared" si="9"/>
        <v>7773545</v>
      </c>
      <c r="L48" s="42">
        <f t="shared" si="9"/>
        <v>5872374</v>
      </c>
      <c r="M48" s="42">
        <f t="shared" si="9"/>
        <v>10947148</v>
      </c>
      <c r="N48" s="42">
        <f t="shared" si="9"/>
        <v>24593067</v>
      </c>
      <c r="O48" s="42">
        <f t="shared" si="9"/>
        <v>9917641</v>
      </c>
      <c r="P48" s="42">
        <f t="shared" si="9"/>
        <v>7243435</v>
      </c>
      <c r="Q48" s="42">
        <f t="shared" si="9"/>
        <v>10852384</v>
      </c>
      <c r="R48" s="42">
        <f t="shared" si="9"/>
        <v>28013460</v>
      </c>
      <c r="S48" s="42">
        <f t="shared" si="9"/>
        <v>8342194</v>
      </c>
      <c r="T48" s="42">
        <f t="shared" si="9"/>
        <v>8184284</v>
      </c>
      <c r="U48" s="42">
        <f t="shared" si="9"/>
        <v>9188066</v>
      </c>
      <c r="V48" s="42">
        <f t="shared" si="9"/>
        <v>25714544</v>
      </c>
      <c r="W48" s="42">
        <f t="shared" si="9"/>
        <v>94358004</v>
      </c>
      <c r="X48" s="42">
        <f t="shared" si="9"/>
        <v>170886902</v>
      </c>
      <c r="Y48" s="42">
        <f t="shared" si="9"/>
        <v>-76528898</v>
      </c>
      <c r="Z48" s="43">
        <f>+IF(X48&lt;&gt;0,+(Y48/X48)*100,0)</f>
        <v>-44.783360868699</v>
      </c>
      <c r="AA48" s="40">
        <f>+AA28+AA32+AA38+AA42+AA47</f>
        <v>170886902</v>
      </c>
    </row>
    <row r="49" spans="1:27" ht="12.75">
      <c r="A49" s="14" t="s">
        <v>88</v>
      </c>
      <c r="B49" s="15"/>
      <c r="C49" s="44">
        <f aca="true" t="shared" si="10" ref="C49:Y49">+C25-C48</f>
        <v>-5199341</v>
      </c>
      <c r="D49" s="44">
        <f>+D25-D48</f>
        <v>0</v>
      </c>
      <c r="E49" s="45">
        <f t="shared" si="10"/>
        <v>18305972</v>
      </c>
      <c r="F49" s="46">
        <f t="shared" si="10"/>
        <v>37600807</v>
      </c>
      <c r="G49" s="46">
        <f t="shared" si="10"/>
        <v>33163516</v>
      </c>
      <c r="H49" s="46">
        <f t="shared" si="10"/>
        <v>-12022</v>
      </c>
      <c r="I49" s="46">
        <f t="shared" si="10"/>
        <v>0</v>
      </c>
      <c r="J49" s="46">
        <f t="shared" si="10"/>
        <v>33151494</v>
      </c>
      <c r="K49" s="46">
        <f t="shared" si="10"/>
        <v>-1983625</v>
      </c>
      <c r="L49" s="46">
        <f t="shared" si="10"/>
        <v>14365874</v>
      </c>
      <c r="M49" s="46">
        <f t="shared" si="10"/>
        <v>12932070</v>
      </c>
      <c r="N49" s="46">
        <f t="shared" si="10"/>
        <v>25314319</v>
      </c>
      <c r="O49" s="46">
        <f t="shared" si="10"/>
        <v>5720558</v>
      </c>
      <c r="P49" s="46">
        <f t="shared" si="10"/>
        <v>4004459</v>
      </c>
      <c r="Q49" s="46">
        <f t="shared" si="10"/>
        <v>-18294743</v>
      </c>
      <c r="R49" s="46">
        <f t="shared" si="10"/>
        <v>-8569726</v>
      </c>
      <c r="S49" s="46">
        <f t="shared" si="10"/>
        <v>22692353</v>
      </c>
      <c r="T49" s="46">
        <f t="shared" si="10"/>
        <v>-5512716</v>
      </c>
      <c r="U49" s="46">
        <f t="shared" si="10"/>
        <v>-4220507</v>
      </c>
      <c r="V49" s="46">
        <f t="shared" si="10"/>
        <v>12959130</v>
      </c>
      <c r="W49" s="46">
        <f t="shared" si="10"/>
        <v>62855217</v>
      </c>
      <c r="X49" s="46">
        <f>IF(F25=F48,0,X25-X48)</f>
        <v>37600807</v>
      </c>
      <c r="Y49" s="46">
        <f t="shared" si="10"/>
        <v>25254410</v>
      </c>
      <c r="Z49" s="47">
        <f>+IF(X49&lt;&gt;0,+(Y49/X49)*100,0)</f>
        <v>67.16454250569676</v>
      </c>
      <c r="AA49" s="44">
        <f>+AA25-AA48</f>
        <v>37600807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103581496</v>
      </c>
      <c r="D5" s="19">
        <f>SUM(D6:D8)</f>
        <v>0</v>
      </c>
      <c r="E5" s="20">
        <f t="shared" si="0"/>
        <v>60074713</v>
      </c>
      <c r="F5" s="21">
        <f t="shared" si="0"/>
        <v>38278589</v>
      </c>
      <c r="G5" s="21">
        <f t="shared" si="0"/>
        <v>24009724</v>
      </c>
      <c r="H5" s="21">
        <f t="shared" si="0"/>
        <v>2732761</v>
      </c>
      <c r="I5" s="21">
        <f t="shared" si="0"/>
        <v>2732761</v>
      </c>
      <c r="J5" s="21">
        <f t="shared" si="0"/>
        <v>29475246</v>
      </c>
      <c r="K5" s="21">
        <f t="shared" si="0"/>
        <v>1585763</v>
      </c>
      <c r="L5" s="21">
        <f t="shared" si="0"/>
        <v>2603121</v>
      </c>
      <c r="M5" s="21">
        <f t="shared" si="0"/>
        <v>5314110</v>
      </c>
      <c r="N5" s="21">
        <f t="shared" si="0"/>
        <v>9502994</v>
      </c>
      <c r="O5" s="21">
        <f t="shared" si="0"/>
        <v>489881</v>
      </c>
      <c r="P5" s="21">
        <f t="shared" si="0"/>
        <v>-105156</v>
      </c>
      <c r="Q5" s="21">
        <f t="shared" si="0"/>
        <v>-179035</v>
      </c>
      <c r="R5" s="21">
        <f t="shared" si="0"/>
        <v>205690</v>
      </c>
      <c r="S5" s="21">
        <f t="shared" si="0"/>
        <v>-74385</v>
      </c>
      <c r="T5" s="21">
        <f t="shared" si="0"/>
        <v>20560</v>
      </c>
      <c r="U5" s="21">
        <f t="shared" si="0"/>
        <v>0</v>
      </c>
      <c r="V5" s="21">
        <f t="shared" si="0"/>
        <v>-53825</v>
      </c>
      <c r="W5" s="21">
        <f t="shared" si="0"/>
        <v>39130105</v>
      </c>
      <c r="X5" s="21">
        <f t="shared" si="0"/>
        <v>38278589</v>
      </c>
      <c r="Y5" s="21">
        <f t="shared" si="0"/>
        <v>851516</v>
      </c>
      <c r="Z5" s="4">
        <f>+IF(X5&lt;&gt;0,+(Y5/X5)*100,0)</f>
        <v>2.2245229572072263</v>
      </c>
      <c r="AA5" s="19">
        <f>SUM(AA6:AA8)</f>
        <v>38278589</v>
      </c>
    </row>
    <row r="6" spans="1:27" ht="12.75">
      <c r="A6" s="5" t="s">
        <v>32</v>
      </c>
      <c r="B6" s="3"/>
      <c r="C6" s="22">
        <v>1496985</v>
      </c>
      <c r="D6" s="22"/>
      <c r="E6" s="23">
        <v>4955185</v>
      </c>
      <c r="F6" s="24">
        <v>141420</v>
      </c>
      <c r="G6" s="24">
        <v>1677772</v>
      </c>
      <c r="H6" s="24">
        <v>123394</v>
      </c>
      <c r="I6" s="24">
        <v>123394</v>
      </c>
      <c r="J6" s="24">
        <v>1924560</v>
      </c>
      <c r="K6" s="24">
        <v>102644</v>
      </c>
      <c r="L6" s="24">
        <v>109506</v>
      </c>
      <c r="M6" s="24">
        <v>648023</v>
      </c>
      <c r="N6" s="24">
        <v>860173</v>
      </c>
      <c r="O6" s="24">
        <v>84393</v>
      </c>
      <c r="P6" s="24">
        <v>80005</v>
      </c>
      <c r="Q6" s="24">
        <v>86677</v>
      </c>
      <c r="R6" s="24">
        <v>251075</v>
      </c>
      <c r="S6" s="24">
        <v>85351</v>
      </c>
      <c r="T6" s="24">
        <v>160462</v>
      </c>
      <c r="U6" s="24"/>
      <c r="V6" s="24">
        <v>245813</v>
      </c>
      <c r="W6" s="24">
        <v>3281621</v>
      </c>
      <c r="X6" s="24">
        <v>141420</v>
      </c>
      <c r="Y6" s="24">
        <v>3140201</v>
      </c>
      <c r="Z6" s="6">
        <v>2220.48</v>
      </c>
      <c r="AA6" s="22">
        <v>141420</v>
      </c>
    </row>
    <row r="7" spans="1:27" ht="12.75">
      <c r="A7" s="5" t="s">
        <v>33</v>
      </c>
      <c r="B7" s="3"/>
      <c r="C7" s="25">
        <v>102084511</v>
      </c>
      <c r="D7" s="25"/>
      <c r="E7" s="26">
        <v>55119528</v>
      </c>
      <c r="F7" s="27">
        <v>38137169</v>
      </c>
      <c r="G7" s="27">
        <v>22331952</v>
      </c>
      <c r="H7" s="27">
        <v>2609367</v>
      </c>
      <c r="I7" s="27">
        <v>2609367</v>
      </c>
      <c r="J7" s="27">
        <v>27550686</v>
      </c>
      <c r="K7" s="27">
        <v>1483119</v>
      </c>
      <c r="L7" s="27">
        <v>2493615</v>
      </c>
      <c r="M7" s="27">
        <v>4666087</v>
      </c>
      <c r="N7" s="27">
        <v>8642821</v>
      </c>
      <c r="O7" s="27">
        <v>405488</v>
      </c>
      <c r="P7" s="27">
        <v>-185161</v>
      </c>
      <c r="Q7" s="27">
        <v>-265712</v>
      </c>
      <c r="R7" s="27">
        <v>-45385</v>
      </c>
      <c r="S7" s="27">
        <v>-159736</v>
      </c>
      <c r="T7" s="27">
        <v>-139902</v>
      </c>
      <c r="U7" s="27"/>
      <c r="V7" s="27">
        <v>-299638</v>
      </c>
      <c r="W7" s="27">
        <v>35848484</v>
      </c>
      <c r="X7" s="27">
        <v>38137169</v>
      </c>
      <c r="Y7" s="27">
        <v>-2288685</v>
      </c>
      <c r="Z7" s="7">
        <v>-6</v>
      </c>
      <c r="AA7" s="25">
        <v>38137169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19541243</v>
      </c>
      <c r="D9" s="19">
        <f>SUM(D10:D14)</f>
        <v>0</v>
      </c>
      <c r="E9" s="20">
        <f t="shared" si="1"/>
        <v>20125402</v>
      </c>
      <c r="F9" s="21">
        <f t="shared" si="1"/>
        <v>26700290</v>
      </c>
      <c r="G9" s="21">
        <f t="shared" si="1"/>
        <v>108018</v>
      </c>
      <c r="H9" s="21">
        <f t="shared" si="1"/>
        <v>44886</v>
      </c>
      <c r="I9" s="21">
        <f t="shared" si="1"/>
        <v>44886</v>
      </c>
      <c r="J9" s="21">
        <f t="shared" si="1"/>
        <v>197790</v>
      </c>
      <c r="K9" s="21">
        <f t="shared" si="1"/>
        <v>395194</v>
      </c>
      <c r="L9" s="21">
        <f t="shared" si="1"/>
        <v>48213</v>
      </c>
      <c r="M9" s="21">
        <f t="shared" si="1"/>
        <v>48529</v>
      </c>
      <c r="N9" s="21">
        <f t="shared" si="1"/>
        <v>491936</v>
      </c>
      <c r="O9" s="21">
        <f t="shared" si="1"/>
        <v>82613</v>
      </c>
      <c r="P9" s="21">
        <f t="shared" si="1"/>
        <v>35932</v>
      </c>
      <c r="Q9" s="21">
        <f t="shared" si="1"/>
        <v>11877331</v>
      </c>
      <c r="R9" s="21">
        <f t="shared" si="1"/>
        <v>11995876</v>
      </c>
      <c r="S9" s="21">
        <f t="shared" si="1"/>
        <v>15753</v>
      </c>
      <c r="T9" s="21">
        <f t="shared" si="1"/>
        <v>36955</v>
      </c>
      <c r="U9" s="21">
        <f t="shared" si="1"/>
        <v>0</v>
      </c>
      <c r="V9" s="21">
        <f t="shared" si="1"/>
        <v>52708</v>
      </c>
      <c r="W9" s="21">
        <f t="shared" si="1"/>
        <v>12738310</v>
      </c>
      <c r="X9" s="21">
        <f t="shared" si="1"/>
        <v>26700290</v>
      </c>
      <c r="Y9" s="21">
        <f t="shared" si="1"/>
        <v>-13961980</v>
      </c>
      <c r="Z9" s="4">
        <f>+IF(X9&lt;&gt;0,+(Y9/X9)*100,0)</f>
        <v>-52.291491965068545</v>
      </c>
      <c r="AA9" s="19">
        <f>SUM(AA10:AA14)</f>
        <v>26700290</v>
      </c>
    </row>
    <row r="10" spans="1:27" ht="12.75">
      <c r="A10" s="5" t="s">
        <v>36</v>
      </c>
      <c r="B10" s="3"/>
      <c r="C10" s="22">
        <v>2226053</v>
      </c>
      <c r="D10" s="22"/>
      <c r="E10" s="23">
        <v>1601676</v>
      </c>
      <c r="F10" s="24">
        <v>650028</v>
      </c>
      <c r="G10" s="24">
        <v>64930</v>
      </c>
      <c r="H10" s="24">
        <v>8713</v>
      </c>
      <c r="I10" s="24">
        <v>8713</v>
      </c>
      <c r="J10" s="24">
        <v>82356</v>
      </c>
      <c r="K10" s="24">
        <v>348430</v>
      </c>
      <c r="L10" s="24">
        <v>7304</v>
      </c>
      <c r="M10" s="24">
        <v>20469</v>
      </c>
      <c r="N10" s="24">
        <v>376203</v>
      </c>
      <c r="O10" s="24">
        <v>44446</v>
      </c>
      <c r="P10" s="24">
        <v>-5959</v>
      </c>
      <c r="Q10" s="24">
        <v>384484</v>
      </c>
      <c r="R10" s="24">
        <v>422971</v>
      </c>
      <c r="S10" s="24">
        <v>12941</v>
      </c>
      <c r="T10" s="24">
        <v>34141</v>
      </c>
      <c r="U10" s="24"/>
      <c r="V10" s="24">
        <v>47082</v>
      </c>
      <c r="W10" s="24">
        <v>928612</v>
      </c>
      <c r="X10" s="24">
        <v>650028</v>
      </c>
      <c r="Y10" s="24">
        <v>278584</v>
      </c>
      <c r="Z10" s="6">
        <v>42.86</v>
      </c>
      <c r="AA10" s="22">
        <v>650028</v>
      </c>
    </row>
    <row r="11" spans="1:27" ht="12.75">
      <c r="A11" s="5" t="s">
        <v>37</v>
      </c>
      <c r="B11" s="3"/>
      <c r="C11" s="22">
        <v>115186</v>
      </c>
      <c r="D11" s="22"/>
      <c r="E11" s="23">
        <v>12125943</v>
      </c>
      <c r="F11" s="24">
        <v>213938</v>
      </c>
      <c r="G11" s="24">
        <v>625</v>
      </c>
      <c r="H11" s="24">
        <v>1584</v>
      </c>
      <c r="I11" s="24">
        <v>1584</v>
      </c>
      <c r="J11" s="24">
        <v>3793</v>
      </c>
      <c r="K11" s="24">
        <v>2698</v>
      </c>
      <c r="L11" s="24">
        <v>4615</v>
      </c>
      <c r="M11" s="24">
        <v>1277</v>
      </c>
      <c r="N11" s="24">
        <v>8590</v>
      </c>
      <c r="O11" s="24">
        <v>4036</v>
      </c>
      <c r="P11" s="24">
        <v>3372</v>
      </c>
      <c r="Q11" s="24">
        <v>11454508</v>
      </c>
      <c r="R11" s="24">
        <v>11461916</v>
      </c>
      <c r="S11" s="24"/>
      <c r="T11" s="24"/>
      <c r="U11" s="24"/>
      <c r="V11" s="24"/>
      <c r="W11" s="24">
        <v>11474299</v>
      </c>
      <c r="X11" s="24">
        <v>213938</v>
      </c>
      <c r="Y11" s="24">
        <v>11260361</v>
      </c>
      <c r="Z11" s="6">
        <v>5263.38</v>
      </c>
      <c r="AA11" s="22">
        <v>213938</v>
      </c>
    </row>
    <row r="12" spans="1:27" ht="12.75">
      <c r="A12" s="5" t="s">
        <v>38</v>
      </c>
      <c r="B12" s="3"/>
      <c r="C12" s="22">
        <v>17066144</v>
      </c>
      <c r="D12" s="22"/>
      <c r="E12" s="23">
        <v>6348569</v>
      </c>
      <c r="F12" s="24">
        <v>25756308</v>
      </c>
      <c r="G12" s="24">
        <v>39674</v>
      </c>
      <c r="H12" s="24">
        <v>31797</v>
      </c>
      <c r="I12" s="24">
        <v>31797</v>
      </c>
      <c r="J12" s="24">
        <v>103268</v>
      </c>
      <c r="K12" s="24">
        <v>41269</v>
      </c>
      <c r="L12" s="24">
        <v>33494</v>
      </c>
      <c r="M12" s="24">
        <v>23980</v>
      </c>
      <c r="N12" s="24">
        <v>98743</v>
      </c>
      <c r="O12" s="24">
        <v>31326</v>
      </c>
      <c r="P12" s="24">
        <v>35711</v>
      </c>
      <c r="Q12" s="24">
        <v>35530</v>
      </c>
      <c r="R12" s="24">
        <v>102567</v>
      </c>
      <c r="S12" s="24"/>
      <c r="T12" s="24"/>
      <c r="U12" s="24"/>
      <c r="V12" s="24"/>
      <c r="W12" s="24">
        <v>304578</v>
      </c>
      <c r="X12" s="24">
        <v>25756308</v>
      </c>
      <c r="Y12" s="24">
        <v>-25451730</v>
      </c>
      <c r="Z12" s="6">
        <v>-98.82</v>
      </c>
      <c r="AA12" s="22">
        <v>25756308</v>
      </c>
    </row>
    <row r="13" spans="1:27" ht="12.75">
      <c r="A13" s="5" t="s">
        <v>39</v>
      </c>
      <c r="B13" s="3"/>
      <c r="C13" s="22">
        <v>133860</v>
      </c>
      <c r="D13" s="22"/>
      <c r="E13" s="23">
        <v>49214</v>
      </c>
      <c r="F13" s="24">
        <v>80016</v>
      </c>
      <c r="G13" s="24">
        <v>2789</v>
      </c>
      <c r="H13" s="24">
        <v>2792</v>
      </c>
      <c r="I13" s="24">
        <v>2792</v>
      </c>
      <c r="J13" s="24">
        <v>8373</v>
      </c>
      <c r="K13" s="24">
        <v>2797</v>
      </c>
      <c r="L13" s="24">
        <v>2800</v>
      </c>
      <c r="M13" s="24">
        <v>2803</v>
      </c>
      <c r="N13" s="24">
        <v>8400</v>
      </c>
      <c r="O13" s="24">
        <v>2805</v>
      </c>
      <c r="P13" s="24">
        <v>2808</v>
      </c>
      <c r="Q13" s="24">
        <v>2809</v>
      </c>
      <c r="R13" s="24">
        <v>8422</v>
      </c>
      <c r="S13" s="24">
        <v>2812</v>
      </c>
      <c r="T13" s="24">
        <v>2814</v>
      </c>
      <c r="U13" s="24"/>
      <c r="V13" s="24">
        <v>5626</v>
      </c>
      <c r="W13" s="24">
        <v>30821</v>
      </c>
      <c r="X13" s="24">
        <v>80016</v>
      </c>
      <c r="Y13" s="24">
        <v>-49195</v>
      </c>
      <c r="Z13" s="6">
        <v>-61.48</v>
      </c>
      <c r="AA13" s="22">
        <v>80016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1032641</v>
      </c>
      <c r="D15" s="19">
        <f>SUM(D16:D18)</f>
        <v>0</v>
      </c>
      <c r="E15" s="20">
        <f t="shared" si="2"/>
        <v>3043237</v>
      </c>
      <c r="F15" s="21">
        <f t="shared" si="2"/>
        <v>175765</v>
      </c>
      <c r="G15" s="21">
        <f t="shared" si="2"/>
        <v>1703</v>
      </c>
      <c r="H15" s="21">
        <f t="shared" si="2"/>
        <v>309589</v>
      </c>
      <c r="I15" s="21">
        <f t="shared" si="2"/>
        <v>309589</v>
      </c>
      <c r="J15" s="21">
        <f t="shared" si="2"/>
        <v>620881</v>
      </c>
      <c r="K15" s="21">
        <f t="shared" si="2"/>
        <v>5420</v>
      </c>
      <c r="L15" s="21">
        <f t="shared" si="2"/>
        <v>5638</v>
      </c>
      <c r="M15" s="21">
        <f t="shared" si="2"/>
        <v>0</v>
      </c>
      <c r="N15" s="21">
        <f t="shared" si="2"/>
        <v>11058</v>
      </c>
      <c r="O15" s="21">
        <f t="shared" si="2"/>
        <v>549000</v>
      </c>
      <c r="P15" s="21">
        <f t="shared" si="2"/>
        <v>366000</v>
      </c>
      <c r="Q15" s="21">
        <f t="shared" si="2"/>
        <v>0</v>
      </c>
      <c r="R15" s="21">
        <f t="shared" si="2"/>
        <v>915000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1546939</v>
      </c>
      <c r="X15" s="21">
        <f t="shared" si="2"/>
        <v>175765</v>
      </c>
      <c r="Y15" s="21">
        <f t="shared" si="2"/>
        <v>1371174</v>
      </c>
      <c r="Z15" s="4">
        <f>+IF(X15&lt;&gt;0,+(Y15/X15)*100,0)</f>
        <v>780.1177708872642</v>
      </c>
      <c r="AA15" s="19">
        <f>SUM(AA16:AA18)</f>
        <v>175765</v>
      </c>
    </row>
    <row r="16" spans="1:27" ht="12.75">
      <c r="A16" s="5" t="s">
        <v>42</v>
      </c>
      <c r="B16" s="3"/>
      <c r="C16" s="22">
        <v>1000000</v>
      </c>
      <c r="D16" s="22"/>
      <c r="E16" s="23">
        <v>2502850</v>
      </c>
      <c r="F16" s="24">
        <v>24</v>
      </c>
      <c r="G16" s="24"/>
      <c r="H16" s="24">
        <v>305000</v>
      </c>
      <c r="I16" s="24">
        <v>305000</v>
      </c>
      <c r="J16" s="24">
        <v>610000</v>
      </c>
      <c r="K16" s="24"/>
      <c r="L16" s="24"/>
      <c r="M16" s="24"/>
      <c r="N16" s="24"/>
      <c r="O16" s="24">
        <v>549000</v>
      </c>
      <c r="P16" s="24">
        <v>366000</v>
      </c>
      <c r="Q16" s="24"/>
      <c r="R16" s="24">
        <v>915000</v>
      </c>
      <c r="S16" s="24"/>
      <c r="T16" s="24"/>
      <c r="U16" s="24"/>
      <c r="V16" s="24"/>
      <c r="W16" s="24">
        <v>1525000</v>
      </c>
      <c r="X16" s="24">
        <v>24</v>
      </c>
      <c r="Y16" s="24">
        <v>1524976</v>
      </c>
      <c r="Z16" s="6">
        <v>6354066.67</v>
      </c>
      <c r="AA16" s="22">
        <v>24</v>
      </c>
    </row>
    <row r="17" spans="1:27" ht="12.75">
      <c r="A17" s="5" t="s">
        <v>43</v>
      </c>
      <c r="B17" s="3"/>
      <c r="C17" s="22">
        <v>32641</v>
      </c>
      <c r="D17" s="22"/>
      <c r="E17" s="23">
        <v>540387</v>
      </c>
      <c r="F17" s="24">
        <v>175741</v>
      </c>
      <c r="G17" s="24">
        <v>1703</v>
      </c>
      <c r="H17" s="24">
        <v>4589</v>
      </c>
      <c r="I17" s="24">
        <v>4589</v>
      </c>
      <c r="J17" s="24">
        <v>10881</v>
      </c>
      <c r="K17" s="24">
        <v>5420</v>
      </c>
      <c r="L17" s="24">
        <v>5638</v>
      </c>
      <c r="M17" s="24"/>
      <c r="N17" s="24">
        <v>11058</v>
      </c>
      <c r="O17" s="24"/>
      <c r="P17" s="24"/>
      <c r="Q17" s="24"/>
      <c r="R17" s="24"/>
      <c r="S17" s="24"/>
      <c r="T17" s="24"/>
      <c r="U17" s="24"/>
      <c r="V17" s="24"/>
      <c r="W17" s="24">
        <v>21939</v>
      </c>
      <c r="X17" s="24">
        <v>175741</v>
      </c>
      <c r="Y17" s="24">
        <v>-153802</v>
      </c>
      <c r="Z17" s="6">
        <v>-87.52</v>
      </c>
      <c r="AA17" s="22">
        <v>175741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121026946</v>
      </c>
      <c r="D19" s="19">
        <f>SUM(D20:D23)</f>
        <v>0</v>
      </c>
      <c r="E19" s="20">
        <f t="shared" si="3"/>
        <v>198974852</v>
      </c>
      <c r="F19" s="21">
        <f t="shared" si="3"/>
        <v>30317264</v>
      </c>
      <c r="G19" s="21">
        <f t="shared" si="3"/>
        <v>25448650</v>
      </c>
      <c r="H19" s="21">
        <f t="shared" si="3"/>
        <v>8067255</v>
      </c>
      <c r="I19" s="21">
        <f t="shared" si="3"/>
        <v>8067255</v>
      </c>
      <c r="J19" s="21">
        <f t="shared" si="3"/>
        <v>41583160</v>
      </c>
      <c r="K19" s="21">
        <f t="shared" si="3"/>
        <v>10511685</v>
      </c>
      <c r="L19" s="21">
        <f t="shared" si="3"/>
        <v>10460595</v>
      </c>
      <c r="M19" s="21">
        <f t="shared" si="3"/>
        <v>15843689</v>
      </c>
      <c r="N19" s="21">
        <f t="shared" si="3"/>
        <v>36815969</v>
      </c>
      <c r="O19" s="21">
        <f t="shared" si="3"/>
        <v>12746595</v>
      </c>
      <c r="P19" s="21">
        <f t="shared" si="3"/>
        <v>10293959</v>
      </c>
      <c r="Q19" s="21">
        <f t="shared" si="3"/>
        <v>32132762</v>
      </c>
      <c r="R19" s="21">
        <f t="shared" si="3"/>
        <v>55173316</v>
      </c>
      <c r="S19" s="21">
        <f t="shared" si="3"/>
        <v>23865758</v>
      </c>
      <c r="T19" s="21">
        <f t="shared" si="3"/>
        <v>-3164805</v>
      </c>
      <c r="U19" s="21">
        <f t="shared" si="3"/>
        <v>0</v>
      </c>
      <c r="V19" s="21">
        <f t="shared" si="3"/>
        <v>20700953</v>
      </c>
      <c r="W19" s="21">
        <f t="shared" si="3"/>
        <v>154273398</v>
      </c>
      <c r="X19" s="21">
        <f t="shared" si="3"/>
        <v>30317264</v>
      </c>
      <c r="Y19" s="21">
        <f t="shared" si="3"/>
        <v>123956134</v>
      </c>
      <c r="Z19" s="4">
        <f>+IF(X19&lt;&gt;0,+(Y19/X19)*100,0)</f>
        <v>408.8631942513018</v>
      </c>
      <c r="AA19" s="19">
        <f>SUM(AA20:AA23)</f>
        <v>30317264</v>
      </c>
    </row>
    <row r="20" spans="1:27" ht="12.75">
      <c r="A20" s="5" t="s">
        <v>46</v>
      </c>
      <c r="B20" s="3"/>
      <c r="C20" s="22">
        <v>75627978</v>
      </c>
      <c r="D20" s="22"/>
      <c r="E20" s="23">
        <v>95303707</v>
      </c>
      <c r="F20" s="24">
        <v>31863230</v>
      </c>
      <c r="G20" s="24">
        <v>10278768</v>
      </c>
      <c r="H20" s="24">
        <v>7376545</v>
      </c>
      <c r="I20" s="24">
        <v>7376545</v>
      </c>
      <c r="J20" s="24">
        <v>25031858</v>
      </c>
      <c r="K20" s="24">
        <v>6342626</v>
      </c>
      <c r="L20" s="24">
        <v>6038495</v>
      </c>
      <c r="M20" s="24">
        <v>8536914</v>
      </c>
      <c r="N20" s="24">
        <v>20918035</v>
      </c>
      <c r="O20" s="24">
        <v>7813561</v>
      </c>
      <c r="P20" s="24">
        <v>6242496</v>
      </c>
      <c r="Q20" s="24">
        <v>6770619</v>
      </c>
      <c r="R20" s="24">
        <v>20826676</v>
      </c>
      <c r="S20" s="24">
        <v>19848984</v>
      </c>
      <c r="T20" s="24">
        <v>-7166232</v>
      </c>
      <c r="U20" s="24"/>
      <c r="V20" s="24">
        <v>12682752</v>
      </c>
      <c r="W20" s="24">
        <v>79459321</v>
      </c>
      <c r="X20" s="24">
        <v>31863230</v>
      </c>
      <c r="Y20" s="24">
        <v>47596091</v>
      </c>
      <c r="Z20" s="6">
        <v>149.38</v>
      </c>
      <c r="AA20" s="22">
        <v>31863230</v>
      </c>
    </row>
    <row r="21" spans="1:27" ht="12.75">
      <c r="A21" s="5" t="s">
        <v>47</v>
      </c>
      <c r="B21" s="3"/>
      <c r="C21" s="22">
        <v>26098856</v>
      </c>
      <c r="D21" s="22"/>
      <c r="E21" s="23">
        <v>41053408</v>
      </c>
      <c r="F21" s="24">
        <v>-1776082</v>
      </c>
      <c r="G21" s="24">
        <v>6890772</v>
      </c>
      <c r="H21" s="24">
        <v>-1102975</v>
      </c>
      <c r="I21" s="24">
        <v>-1102975</v>
      </c>
      <c r="J21" s="24">
        <v>4684822</v>
      </c>
      <c r="K21" s="24">
        <v>2406723</v>
      </c>
      <c r="L21" s="24">
        <v>2669474</v>
      </c>
      <c r="M21" s="24">
        <v>3331226</v>
      </c>
      <c r="N21" s="24">
        <v>8407423</v>
      </c>
      <c r="O21" s="24">
        <v>3186750</v>
      </c>
      <c r="P21" s="24">
        <v>2319375</v>
      </c>
      <c r="Q21" s="24">
        <v>2054688</v>
      </c>
      <c r="R21" s="24">
        <v>7560813</v>
      </c>
      <c r="S21" s="24">
        <v>2319701</v>
      </c>
      <c r="T21" s="24">
        <v>2300454</v>
      </c>
      <c r="U21" s="24"/>
      <c r="V21" s="24">
        <v>4620155</v>
      </c>
      <c r="W21" s="24">
        <v>25273213</v>
      </c>
      <c r="X21" s="24">
        <v>-1776082</v>
      </c>
      <c r="Y21" s="24">
        <v>27049295</v>
      </c>
      <c r="Z21" s="6">
        <v>-1522.98</v>
      </c>
      <c r="AA21" s="22">
        <v>-1776082</v>
      </c>
    </row>
    <row r="22" spans="1:27" ht="12.75">
      <c r="A22" s="5" t="s">
        <v>48</v>
      </c>
      <c r="B22" s="3"/>
      <c r="C22" s="25">
        <v>12698449</v>
      </c>
      <c r="D22" s="25"/>
      <c r="E22" s="26">
        <v>44927287</v>
      </c>
      <c r="F22" s="27">
        <v>146642</v>
      </c>
      <c r="G22" s="27">
        <v>5168716</v>
      </c>
      <c r="H22" s="27">
        <v>1170659</v>
      </c>
      <c r="I22" s="27">
        <v>1170659</v>
      </c>
      <c r="J22" s="27">
        <v>7510034</v>
      </c>
      <c r="K22" s="27">
        <v>1152933</v>
      </c>
      <c r="L22" s="27">
        <v>1146643</v>
      </c>
      <c r="M22" s="27">
        <v>2515161</v>
      </c>
      <c r="N22" s="27">
        <v>4814737</v>
      </c>
      <c r="O22" s="27">
        <v>1143510</v>
      </c>
      <c r="P22" s="27">
        <v>1134388</v>
      </c>
      <c r="Q22" s="27">
        <v>22719562</v>
      </c>
      <c r="R22" s="27">
        <v>24997460</v>
      </c>
      <c r="S22" s="27">
        <v>1108603</v>
      </c>
      <c r="T22" s="27">
        <v>1111268</v>
      </c>
      <c r="U22" s="27"/>
      <c r="V22" s="27">
        <v>2219871</v>
      </c>
      <c r="W22" s="27">
        <v>39542102</v>
      </c>
      <c r="X22" s="27">
        <v>146642</v>
      </c>
      <c r="Y22" s="27">
        <v>39395460</v>
      </c>
      <c r="Z22" s="7">
        <v>26865.06</v>
      </c>
      <c r="AA22" s="25">
        <v>146642</v>
      </c>
    </row>
    <row r="23" spans="1:27" ht="12.75">
      <c r="A23" s="5" t="s">
        <v>49</v>
      </c>
      <c r="B23" s="3"/>
      <c r="C23" s="22">
        <v>6601663</v>
      </c>
      <c r="D23" s="22"/>
      <c r="E23" s="23">
        <v>17690450</v>
      </c>
      <c r="F23" s="24">
        <v>83474</v>
      </c>
      <c r="G23" s="24">
        <v>3110394</v>
      </c>
      <c r="H23" s="24">
        <v>623026</v>
      </c>
      <c r="I23" s="24">
        <v>623026</v>
      </c>
      <c r="J23" s="24">
        <v>4356446</v>
      </c>
      <c r="K23" s="24">
        <v>609403</v>
      </c>
      <c r="L23" s="24">
        <v>605983</v>
      </c>
      <c r="M23" s="24">
        <v>1460388</v>
      </c>
      <c r="N23" s="24">
        <v>2675774</v>
      </c>
      <c r="O23" s="24">
        <v>602774</v>
      </c>
      <c r="P23" s="24">
        <v>597700</v>
      </c>
      <c r="Q23" s="24">
        <v>587893</v>
      </c>
      <c r="R23" s="24">
        <v>1788367</v>
      </c>
      <c r="S23" s="24">
        <v>588470</v>
      </c>
      <c r="T23" s="24">
        <v>589705</v>
      </c>
      <c r="U23" s="24"/>
      <c r="V23" s="24">
        <v>1178175</v>
      </c>
      <c r="W23" s="24">
        <v>9998762</v>
      </c>
      <c r="X23" s="24">
        <v>83474</v>
      </c>
      <c r="Y23" s="24">
        <v>9915288</v>
      </c>
      <c r="Z23" s="6">
        <v>11878.3</v>
      </c>
      <c r="AA23" s="22">
        <v>83474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245182326</v>
      </c>
      <c r="D25" s="40">
        <f>+D5+D9+D15+D19+D24</f>
        <v>0</v>
      </c>
      <c r="E25" s="41">
        <f t="shared" si="4"/>
        <v>282218204</v>
      </c>
      <c r="F25" s="42">
        <f t="shared" si="4"/>
        <v>95471908</v>
      </c>
      <c r="G25" s="42">
        <f t="shared" si="4"/>
        <v>49568095</v>
      </c>
      <c r="H25" s="42">
        <f t="shared" si="4"/>
        <v>11154491</v>
      </c>
      <c r="I25" s="42">
        <f t="shared" si="4"/>
        <v>11154491</v>
      </c>
      <c r="J25" s="42">
        <f t="shared" si="4"/>
        <v>71877077</v>
      </c>
      <c r="K25" s="42">
        <f t="shared" si="4"/>
        <v>12498062</v>
      </c>
      <c r="L25" s="42">
        <f t="shared" si="4"/>
        <v>13117567</v>
      </c>
      <c r="M25" s="42">
        <f t="shared" si="4"/>
        <v>21206328</v>
      </c>
      <c r="N25" s="42">
        <f t="shared" si="4"/>
        <v>46821957</v>
      </c>
      <c r="O25" s="42">
        <f t="shared" si="4"/>
        <v>13868089</v>
      </c>
      <c r="P25" s="42">
        <f t="shared" si="4"/>
        <v>10590735</v>
      </c>
      <c r="Q25" s="42">
        <f t="shared" si="4"/>
        <v>43831058</v>
      </c>
      <c r="R25" s="42">
        <f t="shared" si="4"/>
        <v>68289882</v>
      </c>
      <c r="S25" s="42">
        <f t="shared" si="4"/>
        <v>23807126</v>
      </c>
      <c r="T25" s="42">
        <f t="shared" si="4"/>
        <v>-3107290</v>
      </c>
      <c r="U25" s="42">
        <f t="shared" si="4"/>
        <v>0</v>
      </c>
      <c r="V25" s="42">
        <f t="shared" si="4"/>
        <v>20699836</v>
      </c>
      <c r="W25" s="42">
        <f t="shared" si="4"/>
        <v>207688752</v>
      </c>
      <c r="X25" s="42">
        <f t="shared" si="4"/>
        <v>95471908</v>
      </c>
      <c r="Y25" s="42">
        <f t="shared" si="4"/>
        <v>112216844</v>
      </c>
      <c r="Z25" s="43">
        <f>+IF(X25&lt;&gt;0,+(Y25/X25)*100,0)</f>
        <v>117.53912365509653</v>
      </c>
      <c r="AA25" s="40">
        <f>+AA5+AA9+AA15+AA19+AA24</f>
        <v>95471908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74003490</v>
      </c>
      <c r="D28" s="19">
        <f>SUM(D29:D31)</f>
        <v>0</v>
      </c>
      <c r="E28" s="20">
        <f t="shared" si="5"/>
        <v>55805152</v>
      </c>
      <c r="F28" s="21">
        <f t="shared" si="5"/>
        <v>72297965</v>
      </c>
      <c r="G28" s="21">
        <f t="shared" si="5"/>
        <v>2823476</v>
      </c>
      <c r="H28" s="21">
        <f t="shared" si="5"/>
        <v>4806155</v>
      </c>
      <c r="I28" s="21">
        <f t="shared" si="5"/>
        <v>4806155</v>
      </c>
      <c r="J28" s="21">
        <f t="shared" si="5"/>
        <v>12435786</v>
      </c>
      <c r="K28" s="21">
        <f t="shared" si="5"/>
        <v>3225970</v>
      </c>
      <c r="L28" s="21">
        <f t="shared" si="5"/>
        <v>4379070</v>
      </c>
      <c r="M28" s="21">
        <f t="shared" si="5"/>
        <v>3517063</v>
      </c>
      <c r="N28" s="21">
        <f t="shared" si="5"/>
        <v>11122103</v>
      </c>
      <c r="O28" s="21">
        <f t="shared" si="5"/>
        <v>4207338</v>
      </c>
      <c r="P28" s="21">
        <f t="shared" si="5"/>
        <v>3200429</v>
      </c>
      <c r="Q28" s="21">
        <f t="shared" si="5"/>
        <v>2699400</v>
      </c>
      <c r="R28" s="21">
        <f t="shared" si="5"/>
        <v>10107167</v>
      </c>
      <c r="S28" s="21">
        <f t="shared" si="5"/>
        <v>3108034</v>
      </c>
      <c r="T28" s="21">
        <f t="shared" si="5"/>
        <v>3670803</v>
      </c>
      <c r="U28" s="21">
        <f t="shared" si="5"/>
        <v>0</v>
      </c>
      <c r="V28" s="21">
        <f t="shared" si="5"/>
        <v>6778837</v>
      </c>
      <c r="W28" s="21">
        <f t="shared" si="5"/>
        <v>40443893</v>
      </c>
      <c r="X28" s="21">
        <f t="shared" si="5"/>
        <v>72297965</v>
      </c>
      <c r="Y28" s="21">
        <f t="shared" si="5"/>
        <v>-31854072</v>
      </c>
      <c r="Z28" s="4">
        <f>+IF(X28&lt;&gt;0,+(Y28/X28)*100,0)</f>
        <v>-44.059430995049446</v>
      </c>
      <c r="AA28" s="19">
        <f>SUM(AA29:AA31)</f>
        <v>72297965</v>
      </c>
    </row>
    <row r="29" spans="1:27" ht="12.75">
      <c r="A29" s="5" t="s">
        <v>32</v>
      </c>
      <c r="B29" s="3"/>
      <c r="C29" s="22">
        <v>23812842</v>
      </c>
      <c r="D29" s="22"/>
      <c r="E29" s="23">
        <v>16109015</v>
      </c>
      <c r="F29" s="24">
        <v>31539757</v>
      </c>
      <c r="G29" s="24">
        <v>716829</v>
      </c>
      <c r="H29" s="24">
        <v>1807764</v>
      </c>
      <c r="I29" s="24">
        <v>1807764</v>
      </c>
      <c r="J29" s="24">
        <v>4332357</v>
      </c>
      <c r="K29" s="24">
        <v>968253</v>
      </c>
      <c r="L29" s="24">
        <v>1013739</v>
      </c>
      <c r="M29" s="24">
        <v>937125</v>
      </c>
      <c r="N29" s="24">
        <v>2919117</v>
      </c>
      <c r="O29" s="24">
        <v>1012732</v>
      </c>
      <c r="P29" s="24">
        <v>980287</v>
      </c>
      <c r="Q29" s="24">
        <v>1273914</v>
      </c>
      <c r="R29" s="24">
        <v>3266933</v>
      </c>
      <c r="S29" s="24">
        <v>891496</v>
      </c>
      <c r="T29" s="24">
        <v>891483</v>
      </c>
      <c r="U29" s="24"/>
      <c r="V29" s="24">
        <v>1782979</v>
      </c>
      <c r="W29" s="24">
        <v>12301386</v>
      </c>
      <c r="X29" s="24">
        <v>31539757</v>
      </c>
      <c r="Y29" s="24">
        <v>-19238371</v>
      </c>
      <c r="Z29" s="6">
        <v>-61</v>
      </c>
      <c r="AA29" s="22">
        <v>31539757</v>
      </c>
    </row>
    <row r="30" spans="1:27" ht="12.75">
      <c r="A30" s="5" t="s">
        <v>33</v>
      </c>
      <c r="B30" s="3"/>
      <c r="C30" s="25">
        <v>49654001</v>
      </c>
      <c r="D30" s="25"/>
      <c r="E30" s="26">
        <v>38796696</v>
      </c>
      <c r="F30" s="27">
        <v>27769251</v>
      </c>
      <c r="G30" s="27">
        <v>1944304</v>
      </c>
      <c r="H30" s="27">
        <v>2959200</v>
      </c>
      <c r="I30" s="27">
        <v>2959200</v>
      </c>
      <c r="J30" s="27">
        <v>7862704</v>
      </c>
      <c r="K30" s="27">
        <v>2095374</v>
      </c>
      <c r="L30" s="27">
        <v>3329760</v>
      </c>
      <c r="M30" s="27">
        <v>2548691</v>
      </c>
      <c r="N30" s="27">
        <v>7973825</v>
      </c>
      <c r="O30" s="27">
        <v>3163359</v>
      </c>
      <c r="P30" s="27">
        <v>2178273</v>
      </c>
      <c r="Q30" s="27">
        <v>1262879</v>
      </c>
      <c r="R30" s="27">
        <v>6604511</v>
      </c>
      <c r="S30" s="27">
        <v>2166019</v>
      </c>
      <c r="T30" s="27">
        <v>2616977</v>
      </c>
      <c r="U30" s="27"/>
      <c r="V30" s="27">
        <v>4782996</v>
      </c>
      <c r="W30" s="27">
        <v>27224036</v>
      </c>
      <c r="X30" s="27">
        <v>27769251</v>
      </c>
      <c r="Y30" s="27">
        <v>-545215</v>
      </c>
      <c r="Z30" s="7">
        <v>-1.96</v>
      </c>
      <c r="AA30" s="25">
        <v>27769251</v>
      </c>
    </row>
    <row r="31" spans="1:27" ht="12.75">
      <c r="A31" s="5" t="s">
        <v>34</v>
      </c>
      <c r="B31" s="3"/>
      <c r="C31" s="22">
        <v>536647</v>
      </c>
      <c r="D31" s="22"/>
      <c r="E31" s="23">
        <v>899441</v>
      </c>
      <c r="F31" s="24">
        <v>12988957</v>
      </c>
      <c r="G31" s="24">
        <v>162343</v>
      </c>
      <c r="H31" s="24">
        <v>39191</v>
      </c>
      <c r="I31" s="24">
        <v>39191</v>
      </c>
      <c r="J31" s="24">
        <v>240725</v>
      </c>
      <c r="K31" s="24">
        <v>162343</v>
      </c>
      <c r="L31" s="24">
        <v>35571</v>
      </c>
      <c r="M31" s="24">
        <v>31247</v>
      </c>
      <c r="N31" s="24">
        <v>229161</v>
      </c>
      <c r="O31" s="24">
        <v>31247</v>
      </c>
      <c r="P31" s="24">
        <v>41869</v>
      </c>
      <c r="Q31" s="24">
        <v>162607</v>
      </c>
      <c r="R31" s="24">
        <v>235723</v>
      </c>
      <c r="S31" s="24">
        <v>50519</v>
      </c>
      <c r="T31" s="24">
        <v>162343</v>
      </c>
      <c r="U31" s="24"/>
      <c r="V31" s="24">
        <v>212862</v>
      </c>
      <c r="W31" s="24">
        <v>918471</v>
      </c>
      <c r="X31" s="24">
        <v>12988957</v>
      </c>
      <c r="Y31" s="24">
        <v>-12070486</v>
      </c>
      <c r="Z31" s="6">
        <v>-92.93</v>
      </c>
      <c r="AA31" s="22">
        <v>12988957</v>
      </c>
    </row>
    <row r="32" spans="1:27" ht="12.75">
      <c r="A32" s="2" t="s">
        <v>35</v>
      </c>
      <c r="B32" s="3"/>
      <c r="C32" s="19">
        <f aca="true" t="shared" si="6" ref="C32:Y32">SUM(C33:C37)</f>
        <v>25539652</v>
      </c>
      <c r="D32" s="19">
        <f>SUM(D33:D37)</f>
        <v>0</v>
      </c>
      <c r="E32" s="20">
        <f t="shared" si="6"/>
        <v>31614323</v>
      </c>
      <c r="F32" s="21">
        <f t="shared" si="6"/>
        <v>16696667</v>
      </c>
      <c r="G32" s="21">
        <f t="shared" si="6"/>
        <v>1789009</v>
      </c>
      <c r="H32" s="21">
        <f t="shared" si="6"/>
        <v>1962293</v>
      </c>
      <c r="I32" s="21">
        <f t="shared" si="6"/>
        <v>1962293</v>
      </c>
      <c r="J32" s="21">
        <f t="shared" si="6"/>
        <v>5713595</v>
      </c>
      <c r="K32" s="21">
        <f t="shared" si="6"/>
        <v>2060170</v>
      </c>
      <c r="L32" s="21">
        <f t="shared" si="6"/>
        <v>2307287</v>
      </c>
      <c r="M32" s="21">
        <f t="shared" si="6"/>
        <v>2038000</v>
      </c>
      <c r="N32" s="21">
        <f t="shared" si="6"/>
        <v>6405457</v>
      </c>
      <c r="O32" s="21">
        <f t="shared" si="6"/>
        <v>1948423</v>
      </c>
      <c r="P32" s="21">
        <f t="shared" si="6"/>
        <v>2260544</v>
      </c>
      <c r="Q32" s="21">
        <f t="shared" si="6"/>
        <v>2388535</v>
      </c>
      <c r="R32" s="21">
        <f t="shared" si="6"/>
        <v>6597502</v>
      </c>
      <c r="S32" s="21">
        <f t="shared" si="6"/>
        <v>2039663</v>
      </c>
      <c r="T32" s="21">
        <f t="shared" si="6"/>
        <v>2117767</v>
      </c>
      <c r="U32" s="21">
        <f t="shared" si="6"/>
        <v>0</v>
      </c>
      <c r="V32" s="21">
        <f t="shared" si="6"/>
        <v>4157430</v>
      </c>
      <c r="W32" s="21">
        <f t="shared" si="6"/>
        <v>22873984</v>
      </c>
      <c r="X32" s="21">
        <f t="shared" si="6"/>
        <v>16696667</v>
      </c>
      <c r="Y32" s="21">
        <f t="shared" si="6"/>
        <v>6177317</v>
      </c>
      <c r="Z32" s="4">
        <f>+IF(X32&lt;&gt;0,+(Y32/X32)*100,0)</f>
        <v>36.997306109057575</v>
      </c>
      <c r="AA32" s="19">
        <f>SUM(AA33:AA37)</f>
        <v>16696667</v>
      </c>
    </row>
    <row r="33" spans="1:27" ht="12.75">
      <c r="A33" s="5" t="s">
        <v>36</v>
      </c>
      <c r="B33" s="3"/>
      <c r="C33" s="22">
        <v>9797760</v>
      </c>
      <c r="D33" s="22"/>
      <c r="E33" s="23">
        <v>14102259</v>
      </c>
      <c r="F33" s="24">
        <v>7126245</v>
      </c>
      <c r="G33" s="24">
        <v>709476</v>
      </c>
      <c r="H33" s="24">
        <v>761211</v>
      </c>
      <c r="I33" s="24">
        <v>761211</v>
      </c>
      <c r="J33" s="24">
        <v>2231898</v>
      </c>
      <c r="K33" s="24">
        <v>861295</v>
      </c>
      <c r="L33" s="24">
        <v>872912</v>
      </c>
      <c r="M33" s="24">
        <v>796971</v>
      </c>
      <c r="N33" s="24">
        <v>2531178</v>
      </c>
      <c r="O33" s="24">
        <v>692672</v>
      </c>
      <c r="P33" s="24">
        <v>773146</v>
      </c>
      <c r="Q33" s="24">
        <v>1348239</v>
      </c>
      <c r="R33" s="24">
        <v>2814057</v>
      </c>
      <c r="S33" s="24">
        <v>929856</v>
      </c>
      <c r="T33" s="24">
        <v>821021</v>
      </c>
      <c r="U33" s="24"/>
      <c r="V33" s="24">
        <v>1750877</v>
      </c>
      <c r="W33" s="24">
        <v>9328010</v>
      </c>
      <c r="X33" s="24">
        <v>7126245</v>
      </c>
      <c r="Y33" s="24">
        <v>2201765</v>
      </c>
      <c r="Z33" s="6">
        <v>30.9</v>
      </c>
      <c r="AA33" s="22">
        <v>7126245</v>
      </c>
    </row>
    <row r="34" spans="1:27" ht="12.75">
      <c r="A34" s="5" t="s">
        <v>37</v>
      </c>
      <c r="B34" s="3"/>
      <c r="C34" s="22">
        <v>4824276</v>
      </c>
      <c r="D34" s="22"/>
      <c r="E34" s="23">
        <v>4958741</v>
      </c>
      <c r="F34" s="24">
        <v>6875875</v>
      </c>
      <c r="G34" s="24">
        <v>328903</v>
      </c>
      <c r="H34" s="24">
        <v>301296</v>
      </c>
      <c r="I34" s="24">
        <v>301296</v>
      </c>
      <c r="J34" s="24">
        <v>931495</v>
      </c>
      <c r="K34" s="24">
        <v>361166</v>
      </c>
      <c r="L34" s="24">
        <v>477717</v>
      </c>
      <c r="M34" s="24">
        <v>356860</v>
      </c>
      <c r="N34" s="24">
        <v>1195743</v>
      </c>
      <c r="O34" s="24">
        <v>419854</v>
      </c>
      <c r="P34" s="24">
        <v>420858</v>
      </c>
      <c r="Q34" s="24">
        <v>346618</v>
      </c>
      <c r="R34" s="24">
        <v>1187330</v>
      </c>
      <c r="S34" s="24">
        <v>347571</v>
      </c>
      <c r="T34" s="24">
        <v>427899</v>
      </c>
      <c r="U34" s="24"/>
      <c r="V34" s="24">
        <v>775470</v>
      </c>
      <c r="W34" s="24">
        <v>4090038</v>
      </c>
      <c r="X34" s="24">
        <v>6875875</v>
      </c>
      <c r="Y34" s="24">
        <v>-2785837</v>
      </c>
      <c r="Z34" s="6">
        <v>-40.52</v>
      </c>
      <c r="AA34" s="22">
        <v>6875875</v>
      </c>
    </row>
    <row r="35" spans="1:27" ht="12.75">
      <c r="A35" s="5" t="s">
        <v>38</v>
      </c>
      <c r="B35" s="3"/>
      <c r="C35" s="22">
        <v>8029427</v>
      </c>
      <c r="D35" s="22"/>
      <c r="E35" s="23">
        <v>9913207</v>
      </c>
      <c r="F35" s="24">
        <v>1784344</v>
      </c>
      <c r="G35" s="24">
        <v>554148</v>
      </c>
      <c r="H35" s="24">
        <v>708820</v>
      </c>
      <c r="I35" s="24">
        <v>708820</v>
      </c>
      <c r="J35" s="24">
        <v>1971788</v>
      </c>
      <c r="K35" s="24">
        <v>654490</v>
      </c>
      <c r="L35" s="24">
        <v>760794</v>
      </c>
      <c r="M35" s="24">
        <v>708747</v>
      </c>
      <c r="N35" s="24">
        <v>2124031</v>
      </c>
      <c r="O35" s="24">
        <v>642589</v>
      </c>
      <c r="P35" s="24">
        <v>867413</v>
      </c>
      <c r="Q35" s="24">
        <v>529061</v>
      </c>
      <c r="R35" s="24">
        <v>2039063</v>
      </c>
      <c r="S35" s="24">
        <v>603032</v>
      </c>
      <c r="T35" s="24">
        <v>570187</v>
      </c>
      <c r="U35" s="24"/>
      <c r="V35" s="24">
        <v>1173219</v>
      </c>
      <c r="W35" s="24">
        <v>7308101</v>
      </c>
      <c r="X35" s="24">
        <v>1784344</v>
      </c>
      <c r="Y35" s="24">
        <v>5523757</v>
      </c>
      <c r="Z35" s="6">
        <v>309.57</v>
      </c>
      <c r="AA35" s="22">
        <v>1784344</v>
      </c>
    </row>
    <row r="36" spans="1:27" ht="12.75">
      <c r="A36" s="5" t="s">
        <v>39</v>
      </c>
      <c r="B36" s="3"/>
      <c r="C36" s="22">
        <v>2855997</v>
      </c>
      <c r="D36" s="22"/>
      <c r="E36" s="23">
        <v>2475113</v>
      </c>
      <c r="F36" s="24">
        <v>784155</v>
      </c>
      <c r="G36" s="24">
        <v>196482</v>
      </c>
      <c r="H36" s="24">
        <v>190966</v>
      </c>
      <c r="I36" s="24">
        <v>190966</v>
      </c>
      <c r="J36" s="24">
        <v>578414</v>
      </c>
      <c r="K36" s="24">
        <v>183219</v>
      </c>
      <c r="L36" s="24">
        <v>193606</v>
      </c>
      <c r="M36" s="24">
        <v>175422</v>
      </c>
      <c r="N36" s="24">
        <v>552247</v>
      </c>
      <c r="O36" s="24">
        <v>192927</v>
      </c>
      <c r="P36" s="24">
        <v>198429</v>
      </c>
      <c r="Q36" s="24">
        <v>164617</v>
      </c>
      <c r="R36" s="24">
        <v>555973</v>
      </c>
      <c r="S36" s="24">
        <v>159204</v>
      </c>
      <c r="T36" s="24">
        <v>294824</v>
      </c>
      <c r="U36" s="24"/>
      <c r="V36" s="24">
        <v>454028</v>
      </c>
      <c r="W36" s="24">
        <v>2140662</v>
      </c>
      <c r="X36" s="24">
        <v>784155</v>
      </c>
      <c r="Y36" s="24">
        <v>1356507</v>
      </c>
      <c r="Z36" s="6">
        <v>172.99</v>
      </c>
      <c r="AA36" s="22">
        <v>784155</v>
      </c>
    </row>
    <row r="37" spans="1:27" ht="12.75">
      <c r="A37" s="5" t="s">
        <v>40</v>
      </c>
      <c r="B37" s="3"/>
      <c r="C37" s="25">
        <v>32192</v>
      </c>
      <c r="D37" s="25"/>
      <c r="E37" s="26">
        <v>165003</v>
      </c>
      <c r="F37" s="27">
        <v>126048</v>
      </c>
      <c r="G37" s="27"/>
      <c r="H37" s="27"/>
      <c r="I37" s="27"/>
      <c r="J37" s="27"/>
      <c r="K37" s="27"/>
      <c r="L37" s="27">
        <v>2258</v>
      </c>
      <c r="M37" s="27"/>
      <c r="N37" s="27">
        <v>2258</v>
      </c>
      <c r="O37" s="27">
        <v>381</v>
      </c>
      <c r="P37" s="27">
        <v>698</v>
      </c>
      <c r="Q37" s="27"/>
      <c r="R37" s="27">
        <v>1079</v>
      </c>
      <c r="S37" s="27"/>
      <c r="T37" s="27">
        <v>3836</v>
      </c>
      <c r="U37" s="27"/>
      <c r="V37" s="27">
        <v>3836</v>
      </c>
      <c r="W37" s="27">
        <v>7173</v>
      </c>
      <c r="X37" s="27">
        <v>126048</v>
      </c>
      <c r="Y37" s="27">
        <v>-118875</v>
      </c>
      <c r="Z37" s="7">
        <v>-94.31</v>
      </c>
      <c r="AA37" s="25">
        <v>126048</v>
      </c>
    </row>
    <row r="38" spans="1:27" ht="12.75">
      <c r="A38" s="2" t="s">
        <v>41</v>
      </c>
      <c r="B38" s="8"/>
      <c r="C38" s="19">
        <f aca="true" t="shared" si="7" ref="C38:Y38">SUM(C39:C41)</f>
        <v>40690081</v>
      </c>
      <c r="D38" s="19">
        <f>SUM(D39:D41)</f>
        <v>0</v>
      </c>
      <c r="E38" s="20">
        <f t="shared" si="7"/>
        <v>30678580</v>
      </c>
      <c r="F38" s="21">
        <f t="shared" si="7"/>
        <v>118214287</v>
      </c>
      <c r="G38" s="21">
        <f t="shared" si="7"/>
        <v>1823448</v>
      </c>
      <c r="H38" s="21">
        <f t="shared" si="7"/>
        <v>1679211</v>
      </c>
      <c r="I38" s="21">
        <f t="shared" si="7"/>
        <v>1679211</v>
      </c>
      <c r="J38" s="21">
        <f t="shared" si="7"/>
        <v>5181870</v>
      </c>
      <c r="K38" s="21">
        <f t="shared" si="7"/>
        <v>1834611</v>
      </c>
      <c r="L38" s="21">
        <f t="shared" si="7"/>
        <v>1851232</v>
      </c>
      <c r="M38" s="21">
        <f t="shared" si="7"/>
        <v>1383074</v>
      </c>
      <c r="N38" s="21">
        <f t="shared" si="7"/>
        <v>5068917</v>
      </c>
      <c r="O38" s="21">
        <f t="shared" si="7"/>
        <v>1828458</v>
      </c>
      <c r="P38" s="21">
        <f t="shared" si="7"/>
        <v>1450086</v>
      </c>
      <c r="Q38" s="21">
        <f t="shared" si="7"/>
        <v>1657298</v>
      </c>
      <c r="R38" s="21">
        <f t="shared" si="7"/>
        <v>4935842</v>
      </c>
      <c r="S38" s="21">
        <f t="shared" si="7"/>
        <v>1450235</v>
      </c>
      <c r="T38" s="21">
        <f t="shared" si="7"/>
        <v>1656540</v>
      </c>
      <c r="U38" s="21">
        <f t="shared" si="7"/>
        <v>0</v>
      </c>
      <c r="V38" s="21">
        <f t="shared" si="7"/>
        <v>3106775</v>
      </c>
      <c r="W38" s="21">
        <f t="shared" si="7"/>
        <v>18293404</v>
      </c>
      <c r="X38" s="21">
        <f t="shared" si="7"/>
        <v>118214287</v>
      </c>
      <c r="Y38" s="21">
        <f t="shared" si="7"/>
        <v>-99920883</v>
      </c>
      <c r="Z38" s="4">
        <f>+IF(X38&lt;&gt;0,+(Y38/X38)*100,0)</f>
        <v>-84.52521732842663</v>
      </c>
      <c r="AA38" s="19">
        <f>SUM(AA39:AA41)</f>
        <v>118214287</v>
      </c>
    </row>
    <row r="39" spans="1:27" ht="12.75">
      <c r="A39" s="5" t="s">
        <v>42</v>
      </c>
      <c r="B39" s="3"/>
      <c r="C39" s="22">
        <v>19074759</v>
      </c>
      <c r="D39" s="22"/>
      <c r="E39" s="23">
        <v>14189130</v>
      </c>
      <c r="F39" s="24">
        <v>30451171</v>
      </c>
      <c r="G39" s="24">
        <v>759114</v>
      </c>
      <c r="H39" s="24">
        <v>898290</v>
      </c>
      <c r="I39" s="24">
        <v>898290</v>
      </c>
      <c r="J39" s="24">
        <v>2555694</v>
      </c>
      <c r="K39" s="24">
        <v>827382</v>
      </c>
      <c r="L39" s="24">
        <v>1190805</v>
      </c>
      <c r="M39" s="24">
        <v>730649</v>
      </c>
      <c r="N39" s="24">
        <v>2748836</v>
      </c>
      <c r="O39" s="24">
        <v>785029</v>
      </c>
      <c r="P39" s="24">
        <v>816780</v>
      </c>
      <c r="Q39" s="24">
        <v>923268</v>
      </c>
      <c r="R39" s="24">
        <v>2525077</v>
      </c>
      <c r="S39" s="24">
        <v>735111</v>
      </c>
      <c r="T39" s="24">
        <v>715603</v>
      </c>
      <c r="U39" s="24"/>
      <c r="V39" s="24">
        <v>1450714</v>
      </c>
      <c r="W39" s="24">
        <v>9280321</v>
      </c>
      <c r="X39" s="24">
        <v>30451171</v>
      </c>
      <c r="Y39" s="24">
        <v>-21170850</v>
      </c>
      <c r="Z39" s="6">
        <v>-69.52</v>
      </c>
      <c r="AA39" s="22">
        <v>30451171</v>
      </c>
    </row>
    <row r="40" spans="1:27" ht="12.75">
      <c r="A40" s="5" t="s">
        <v>43</v>
      </c>
      <c r="B40" s="3"/>
      <c r="C40" s="22">
        <v>21615322</v>
      </c>
      <c r="D40" s="22"/>
      <c r="E40" s="23">
        <v>16489450</v>
      </c>
      <c r="F40" s="24">
        <v>87763116</v>
      </c>
      <c r="G40" s="24">
        <v>1064334</v>
      </c>
      <c r="H40" s="24">
        <v>780921</v>
      </c>
      <c r="I40" s="24">
        <v>780921</v>
      </c>
      <c r="J40" s="24">
        <v>2626176</v>
      </c>
      <c r="K40" s="24">
        <v>1007229</v>
      </c>
      <c r="L40" s="24">
        <v>660427</v>
      </c>
      <c r="M40" s="24">
        <v>652425</v>
      </c>
      <c r="N40" s="24">
        <v>2320081</v>
      </c>
      <c r="O40" s="24">
        <v>1043429</v>
      </c>
      <c r="P40" s="24">
        <v>633306</v>
      </c>
      <c r="Q40" s="24">
        <v>734030</v>
      </c>
      <c r="R40" s="24">
        <v>2410765</v>
      </c>
      <c r="S40" s="24">
        <v>715124</v>
      </c>
      <c r="T40" s="24">
        <v>940937</v>
      </c>
      <c r="U40" s="24"/>
      <c r="V40" s="24">
        <v>1656061</v>
      </c>
      <c r="W40" s="24">
        <v>9013083</v>
      </c>
      <c r="X40" s="24">
        <v>87763116</v>
      </c>
      <c r="Y40" s="24">
        <v>-78750033</v>
      </c>
      <c r="Z40" s="6">
        <v>-89.73</v>
      </c>
      <c r="AA40" s="22">
        <v>87763116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192591924</v>
      </c>
      <c r="D42" s="19">
        <f>SUM(D43:D46)</f>
        <v>0</v>
      </c>
      <c r="E42" s="20">
        <f t="shared" si="8"/>
        <v>126569002</v>
      </c>
      <c r="F42" s="21">
        <f t="shared" si="8"/>
        <v>72752030</v>
      </c>
      <c r="G42" s="21">
        <f t="shared" si="8"/>
        <v>3384579</v>
      </c>
      <c r="H42" s="21">
        <f t="shared" si="8"/>
        <v>12303218</v>
      </c>
      <c r="I42" s="21">
        <f t="shared" si="8"/>
        <v>12303218</v>
      </c>
      <c r="J42" s="21">
        <f t="shared" si="8"/>
        <v>27991015</v>
      </c>
      <c r="K42" s="21">
        <f t="shared" si="8"/>
        <v>4161630</v>
      </c>
      <c r="L42" s="21">
        <f t="shared" si="8"/>
        <v>9239929</v>
      </c>
      <c r="M42" s="21">
        <f t="shared" si="8"/>
        <v>8166481</v>
      </c>
      <c r="N42" s="21">
        <f t="shared" si="8"/>
        <v>21568040</v>
      </c>
      <c r="O42" s="21">
        <f t="shared" si="8"/>
        <v>9647137</v>
      </c>
      <c r="P42" s="21">
        <f t="shared" si="8"/>
        <v>4022008</v>
      </c>
      <c r="Q42" s="21">
        <f t="shared" si="8"/>
        <v>3901141</v>
      </c>
      <c r="R42" s="21">
        <f t="shared" si="8"/>
        <v>17570286</v>
      </c>
      <c r="S42" s="21">
        <f t="shared" si="8"/>
        <v>7963087</v>
      </c>
      <c r="T42" s="21">
        <f t="shared" si="8"/>
        <v>17289906</v>
      </c>
      <c r="U42" s="21">
        <f t="shared" si="8"/>
        <v>0</v>
      </c>
      <c r="V42" s="21">
        <f t="shared" si="8"/>
        <v>25252993</v>
      </c>
      <c r="W42" s="21">
        <f t="shared" si="8"/>
        <v>92382334</v>
      </c>
      <c r="X42" s="21">
        <f t="shared" si="8"/>
        <v>72752030</v>
      </c>
      <c r="Y42" s="21">
        <f t="shared" si="8"/>
        <v>19630304</v>
      </c>
      <c r="Z42" s="4">
        <f>+IF(X42&lt;&gt;0,+(Y42/X42)*100,0)</f>
        <v>26.98248282556514</v>
      </c>
      <c r="AA42" s="19">
        <f>SUM(AA43:AA46)</f>
        <v>72752030</v>
      </c>
    </row>
    <row r="43" spans="1:27" ht="12.75">
      <c r="A43" s="5" t="s">
        <v>46</v>
      </c>
      <c r="B43" s="3"/>
      <c r="C43" s="22">
        <v>102382762</v>
      </c>
      <c r="D43" s="22"/>
      <c r="E43" s="23">
        <v>88174470</v>
      </c>
      <c r="F43" s="24">
        <v>51373749</v>
      </c>
      <c r="G43" s="24">
        <v>1009939</v>
      </c>
      <c r="H43" s="24">
        <v>10262340</v>
      </c>
      <c r="I43" s="24">
        <v>10262340</v>
      </c>
      <c r="J43" s="24">
        <v>21534619</v>
      </c>
      <c r="K43" s="24">
        <v>1112088</v>
      </c>
      <c r="L43" s="24">
        <v>6352756</v>
      </c>
      <c r="M43" s="24">
        <v>6031503</v>
      </c>
      <c r="N43" s="24">
        <v>13496347</v>
      </c>
      <c r="O43" s="24">
        <v>6824839</v>
      </c>
      <c r="P43" s="24">
        <v>1619774</v>
      </c>
      <c r="Q43" s="24">
        <v>1570929</v>
      </c>
      <c r="R43" s="24">
        <v>10015542</v>
      </c>
      <c r="S43" s="24">
        <v>5680311</v>
      </c>
      <c r="T43" s="24">
        <v>11145820</v>
      </c>
      <c r="U43" s="24"/>
      <c r="V43" s="24">
        <v>16826131</v>
      </c>
      <c r="W43" s="24">
        <v>61872639</v>
      </c>
      <c r="X43" s="24">
        <v>51373749</v>
      </c>
      <c r="Y43" s="24">
        <v>10498890</v>
      </c>
      <c r="Z43" s="6">
        <v>20.44</v>
      </c>
      <c r="AA43" s="22">
        <v>51373749</v>
      </c>
    </row>
    <row r="44" spans="1:27" ht="12.75">
      <c r="A44" s="5" t="s">
        <v>47</v>
      </c>
      <c r="B44" s="3"/>
      <c r="C44" s="22">
        <v>40059444</v>
      </c>
      <c r="D44" s="22"/>
      <c r="E44" s="23">
        <v>14706989</v>
      </c>
      <c r="F44" s="24">
        <v>8478936</v>
      </c>
      <c r="G44" s="24">
        <v>781064</v>
      </c>
      <c r="H44" s="24">
        <v>655056</v>
      </c>
      <c r="I44" s="24">
        <v>655056</v>
      </c>
      <c r="J44" s="24">
        <v>2091176</v>
      </c>
      <c r="K44" s="24">
        <v>1063465</v>
      </c>
      <c r="L44" s="24">
        <v>935323</v>
      </c>
      <c r="M44" s="24">
        <v>780770</v>
      </c>
      <c r="N44" s="24">
        <v>2779558</v>
      </c>
      <c r="O44" s="24">
        <v>1051886</v>
      </c>
      <c r="P44" s="24">
        <v>877753</v>
      </c>
      <c r="Q44" s="24">
        <v>1052338</v>
      </c>
      <c r="R44" s="24">
        <v>2981977</v>
      </c>
      <c r="S44" s="24">
        <v>514318</v>
      </c>
      <c r="T44" s="24">
        <v>1024867</v>
      </c>
      <c r="U44" s="24"/>
      <c r="V44" s="24">
        <v>1539185</v>
      </c>
      <c r="W44" s="24">
        <v>9391896</v>
      </c>
      <c r="X44" s="24">
        <v>8478936</v>
      </c>
      <c r="Y44" s="24">
        <v>912960</v>
      </c>
      <c r="Z44" s="6">
        <v>10.77</v>
      </c>
      <c r="AA44" s="22">
        <v>8478936</v>
      </c>
    </row>
    <row r="45" spans="1:27" ht="12.75">
      <c r="A45" s="5" t="s">
        <v>48</v>
      </c>
      <c r="B45" s="3"/>
      <c r="C45" s="25">
        <v>24440934</v>
      </c>
      <c r="D45" s="25"/>
      <c r="E45" s="26">
        <v>11906377</v>
      </c>
      <c r="F45" s="27">
        <v>7999586</v>
      </c>
      <c r="G45" s="27">
        <v>666272</v>
      </c>
      <c r="H45" s="27">
        <v>461323</v>
      </c>
      <c r="I45" s="27">
        <v>461323</v>
      </c>
      <c r="J45" s="27">
        <v>1588918</v>
      </c>
      <c r="K45" s="27">
        <v>832129</v>
      </c>
      <c r="L45" s="27">
        <v>995860</v>
      </c>
      <c r="M45" s="27">
        <v>595686</v>
      </c>
      <c r="N45" s="27">
        <v>2423675</v>
      </c>
      <c r="O45" s="27">
        <v>895823</v>
      </c>
      <c r="P45" s="27">
        <v>758501</v>
      </c>
      <c r="Q45" s="27">
        <v>473864</v>
      </c>
      <c r="R45" s="27">
        <v>2128188</v>
      </c>
      <c r="S45" s="27">
        <v>1002537</v>
      </c>
      <c r="T45" s="27">
        <v>4225827</v>
      </c>
      <c r="U45" s="27"/>
      <c r="V45" s="27">
        <v>5228364</v>
      </c>
      <c r="W45" s="27">
        <v>11369145</v>
      </c>
      <c r="X45" s="27">
        <v>7999586</v>
      </c>
      <c r="Y45" s="27">
        <v>3369559</v>
      </c>
      <c r="Z45" s="7">
        <v>42.12</v>
      </c>
      <c r="AA45" s="25">
        <v>7999586</v>
      </c>
    </row>
    <row r="46" spans="1:27" ht="12.75">
      <c r="A46" s="5" t="s">
        <v>49</v>
      </c>
      <c r="B46" s="3"/>
      <c r="C46" s="22">
        <v>25708784</v>
      </c>
      <c r="D46" s="22"/>
      <c r="E46" s="23">
        <v>11781166</v>
      </c>
      <c r="F46" s="24">
        <v>4899759</v>
      </c>
      <c r="G46" s="24">
        <v>927304</v>
      </c>
      <c r="H46" s="24">
        <v>924499</v>
      </c>
      <c r="I46" s="24">
        <v>924499</v>
      </c>
      <c r="J46" s="24">
        <v>2776302</v>
      </c>
      <c r="K46" s="24">
        <v>1153948</v>
      </c>
      <c r="L46" s="24">
        <v>955990</v>
      </c>
      <c r="M46" s="24">
        <v>758522</v>
      </c>
      <c r="N46" s="24">
        <v>2868460</v>
      </c>
      <c r="O46" s="24">
        <v>874589</v>
      </c>
      <c r="P46" s="24">
        <v>765980</v>
      </c>
      <c r="Q46" s="24">
        <v>804010</v>
      </c>
      <c r="R46" s="24">
        <v>2444579</v>
      </c>
      <c r="S46" s="24">
        <v>765921</v>
      </c>
      <c r="T46" s="24">
        <v>893392</v>
      </c>
      <c r="U46" s="24"/>
      <c r="V46" s="24">
        <v>1659313</v>
      </c>
      <c r="W46" s="24">
        <v>9748654</v>
      </c>
      <c r="X46" s="24">
        <v>4899759</v>
      </c>
      <c r="Y46" s="24">
        <v>4848895</v>
      </c>
      <c r="Z46" s="6">
        <v>98.96</v>
      </c>
      <c r="AA46" s="22">
        <v>4899759</v>
      </c>
    </row>
    <row r="47" spans="1:27" ht="12.75">
      <c r="A47" s="2" t="s">
        <v>50</v>
      </c>
      <c r="B47" s="8" t="s">
        <v>51</v>
      </c>
      <c r="C47" s="19">
        <v>64762</v>
      </c>
      <c r="D47" s="19"/>
      <c r="E47" s="20">
        <v>483180</v>
      </c>
      <c r="F47" s="21">
        <v>8069930</v>
      </c>
      <c r="G47" s="21">
        <v>9178</v>
      </c>
      <c r="H47" s="21">
        <v>8618</v>
      </c>
      <c r="I47" s="21">
        <v>8618</v>
      </c>
      <c r="J47" s="21">
        <v>26414</v>
      </c>
      <c r="K47" s="21">
        <v>1255</v>
      </c>
      <c r="L47" s="21">
        <v>842</v>
      </c>
      <c r="M47" s="21"/>
      <c r="N47" s="21">
        <v>2097</v>
      </c>
      <c r="O47" s="21"/>
      <c r="P47" s="21">
        <v>7670</v>
      </c>
      <c r="Q47" s="21"/>
      <c r="R47" s="21">
        <v>7670</v>
      </c>
      <c r="S47" s="21"/>
      <c r="T47" s="21"/>
      <c r="U47" s="21"/>
      <c r="V47" s="21"/>
      <c r="W47" s="21">
        <v>36181</v>
      </c>
      <c r="X47" s="21">
        <v>8069930</v>
      </c>
      <c r="Y47" s="21">
        <v>-8033749</v>
      </c>
      <c r="Z47" s="4">
        <v>-99.55</v>
      </c>
      <c r="AA47" s="19">
        <v>8069930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332889909</v>
      </c>
      <c r="D48" s="40">
        <f>+D28+D32+D38+D42+D47</f>
        <v>0</v>
      </c>
      <c r="E48" s="41">
        <f t="shared" si="9"/>
        <v>245150237</v>
      </c>
      <c r="F48" s="42">
        <f t="shared" si="9"/>
        <v>288030879</v>
      </c>
      <c r="G48" s="42">
        <f t="shared" si="9"/>
        <v>9829690</v>
      </c>
      <c r="H48" s="42">
        <f t="shared" si="9"/>
        <v>20759495</v>
      </c>
      <c r="I48" s="42">
        <f t="shared" si="9"/>
        <v>20759495</v>
      </c>
      <c r="J48" s="42">
        <f t="shared" si="9"/>
        <v>51348680</v>
      </c>
      <c r="K48" s="42">
        <f t="shared" si="9"/>
        <v>11283636</v>
      </c>
      <c r="L48" s="42">
        <f t="shared" si="9"/>
        <v>17778360</v>
      </c>
      <c r="M48" s="42">
        <f t="shared" si="9"/>
        <v>15104618</v>
      </c>
      <c r="N48" s="42">
        <f t="shared" si="9"/>
        <v>44166614</v>
      </c>
      <c r="O48" s="42">
        <f t="shared" si="9"/>
        <v>17631356</v>
      </c>
      <c r="P48" s="42">
        <f t="shared" si="9"/>
        <v>10940737</v>
      </c>
      <c r="Q48" s="42">
        <f t="shared" si="9"/>
        <v>10646374</v>
      </c>
      <c r="R48" s="42">
        <f t="shared" si="9"/>
        <v>39218467</v>
      </c>
      <c r="S48" s="42">
        <f t="shared" si="9"/>
        <v>14561019</v>
      </c>
      <c r="T48" s="42">
        <f t="shared" si="9"/>
        <v>24735016</v>
      </c>
      <c r="U48" s="42">
        <f t="shared" si="9"/>
        <v>0</v>
      </c>
      <c r="V48" s="42">
        <f t="shared" si="9"/>
        <v>39296035</v>
      </c>
      <c r="W48" s="42">
        <f t="shared" si="9"/>
        <v>174029796</v>
      </c>
      <c r="X48" s="42">
        <f t="shared" si="9"/>
        <v>288030879</v>
      </c>
      <c r="Y48" s="42">
        <f t="shared" si="9"/>
        <v>-114001083</v>
      </c>
      <c r="Z48" s="43">
        <f>+IF(X48&lt;&gt;0,+(Y48/X48)*100,0)</f>
        <v>-39.57946571416046</v>
      </c>
      <c r="AA48" s="40">
        <f>+AA28+AA32+AA38+AA42+AA47</f>
        <v>288030879</v>
      </c>
    </row>
    <row r="49" spans="1:27" ht="12.75">
      <c r="A49" s="14" t="s">
        <v>88</v>
      </c>
      <c r="B49" s="15"/>
      <c r="C49" s="44">
        <f aca="true" t="shared" si="10" ref="C49:Y49">+C25-C48</f>
        <v>-87707583</v>
      </c>
      <c r="D49" s="44">
        <f>+D25-D48</f>
        <v>0</v>
      </c>
      <c r="E49" s="45">
        <f t="shared" si="10"/>
        <v>37067967</v>
      </c>
      <c r="F49" s="46">
        <f t="shared" si="10"/>
        <v>-192558971</v>
      </c>
      <c r="G49" s="46">
        <f t="shared" si="10"/>
        <v>39738405</v>
      </c>
      <c r="H49" s="46">
        <f t="shared" si="10"/>
        <v>-9605004</v>
      </c>
      <c r="I49" s="46">
        <f t="shared" si="10"/>
        <v>-9605004</v>
      </c>
      <c r="J49" s="46">
        <f t="shared" si="10"/>
        <v>20528397</v>
      </c>
      <c r="K49" s="46">
        <f t="shared" si="10"/>
        <v>1214426</v>
      </c>
      <c r="L49" s="46">
        <f t="shared" si="10"/>
        <v>-4660793</v>
      </c>
      <c r="M49" s="46">
        <f t="shared" si="10"/>
        <v>6101710</v>
      </c>
      <c r="N49" s="46">
        <f t="shared" si="10"/>
        <v>2655343</v>
      </c>
      <c r="O49" s="46">
        <f t="shared" si="10"/>
        <v>-3763267</v>
      </c>
      <c r="P49" s="46">
        <f t="shared" si="10"/>
        <v>-350002</v>
      </c>
      <c r="Q49" s="46">
        <f t="shared" si="10"/>
        <v>33184684</v>
      </c>
      <c r="R49" s="46">
        <f t="shared" si="10"/>
        <v>29071415</v>
      </c>
      <c r="S49" s="46">
        <f t="shared" si="10"/>
        <v>9246107</v>
      </c>
      <c r="T49" s="46">
        <f t="shared" si="10"/>
        <v>-27842306</v>
      </c>
      <c r="U49" s="46">
        <f t="shared" si="10"/>
        <v>0</v>
      </c>
      <c r="V49" s="46">
        <f t="shared" si="10"/>
        <v>-18596199</v>
      </c>
      <c r="W49" s="46">
        <f t="shared" si="10"/>
        <v>33658956</v>
      </c>
      <c r="X49" s="46">
        <f>IF(F25=F48,0,X25-X48)</f>
        <v>-192558971</v>
      </c>
      <c r="Y49" s="46">
        <f t="shared" si="10"/>
        <v>226217927</v>
      </c>
      <c r="Z49" s="47">
        <f>+IF(X49&lt;&gt;0,+(Y49/X49)*100,0)</f>
        <v>-117.47981713092972</v>
      </c>
      <c r="AA49" s="44">
        <f>+AA25-AA48</f>
        <v>-192558971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62018615</v>
      </c>
      <c r="D5" s="19">
        <f>SUM(D6:D8)</f>
        <v>0</v>
      </c>
      <c r="E5" s="20">
        <f t="shared" si="0"/>
        <v>40268039</v>
      </c>
      <c r="F5" s="21">
        <f t="shared" si="0"/>
        <v>40268428</v>
      </c>
      <c r="G5" s="21">
        <f t="shared" si="0"/>
        <v>10412453</v>
      </c>
      <c r="H5" s="21">
        <f t="shared" si="0"/>
        <v>384748</v>
      </c>
      <c r="I5" s="21">
        <f t="shared" si="0"/>
        <v>2918806</v>
      </c>
      <c r="J5" s="21">
        <f t="shared" si="0"/>
        <v>13716007</v>
      </c>
      <c r="K5" s="21">
        <f t="shared" si="0"/>
        <v>532548</v>
      </c>
      <c r="L5" s="21">
        <f t="shared" si="0"/>
        <v>10783993</v>
      </c>
      <c r="M5" s="21">
        <f t="shared" si="0"/>
        <v>13966120</v>
      </c>
      <c r="N5" s="21">
        <f t="shared" si="0"/>
        <v>25282661</v>
      </c>
      <c r="O5" s="21">
        <f t="shared" si="0"/>
        <v>-1831330</v>
      </c>
      <c r="P5" s="21">
        <f t="shared" si="0"/>
        <v>368891</v>
      </c>
      <c r="Q5" s="21">
        <f t="shared" si="0"/>
        <v>1265513</v>
      </c>
      <c r="R5" s="21">
        <f t="shared" si="0"/>
        <v>-196926</v>
      </c>
      <c r="S5" s="21">
        <f t="shared" si="0"/>
        <v>472668</v>
      </c>
      <c r="T5" s="21">
        <f t="shared" si="0"/>
        <v>430175</v>
      </c>
      <c r="U5" s="21">
        <f t="shared" si="0"/>
        <v>727891</v>
      </c>
      <c r="V5" s="21">
        <f t="shared" si="0"/>
        <v>1630734</v>
      </c>
      <c r="W5" s="21">
        <f t="shared" si="0"/>
        <v>40432476</v>
      </c>
      <c r="X5" s="21">
        <f t="shared" si="0"/>
        <v>40268428</v>
      </c>
      <c r="Y5" s="21">
        <f t="shared" si="0"/>
        <v>164048</v>
      </c>
      <c r="Z5" s="4">
        <f>+IF(X5&lt;&gt;0,+(Y5/X5)*100,0)</f>
        <v>0.4073861537381097</v>
      </c>
      <c r="AA5" s="19">
        <f>SUM(AA6:AA8)</f>
        <v>40268428</v>
      </c>
    </row>
    <row r="6" spans="1:27" ht="12.75">
      <c r="A6" s="5" t="s">
        <v>32</v>
      </c>
      <c r="B6" s="3"/>
      <c r="C6" s="22">
        <v>53772139</v>
      </c>
      <c r="D6" s="22"/>
      <c r="E6" s="23">
        <v>20994905</v>
      </c>
      <c r="F6" s="24">
        <v>20994905</v>
      </c>
      <c r="G6" s="24">
        <v>10216952</v>
      </c>
      <c r="H6" s="24">
        <v>176056</v>
      </c>
      <c r="I6" s="24">
        <v>213542</v>
      </c>
      <c r="J6" s="24">
        <v>10606550</v>
      </c>
      <c r="K6" s="24">
        <v>228940</v>
      </c>
      <c r="L6" s="24">
        <v>343842</v>
      </c>
      <c r="M6" s="24">
        <v>13694401</v>
      </c>
      <c r="N6" s="24">
        <v>14267183</v>
      </c>
      <c r="O6" s="24">
        <v>408907</v>
      </c>
      <c r="P6" s="24">
        <v>201296</v>
      </c>
      <c r="Q6" s="24">
        <v>870641</v>
      </c>
      <c r="R6" s="24">
        <v>1480844</v>
      </c>
      <c r="S6" s="24">
        <v>116393</v>
      </c>
      <c r="T6" s="24">
        <v>136587</v>
      </c>
      <c r="U6" s="24">
        <v>164002</v>
      </c>
      <c r="V6" s="24">
        <v>416982</v>
      </c>
      <c r="W6" s="24">
        <v>26771559</v>
      </c>
      <c r="X6" s="24">
        <v>20994905</v>
      </c>
      <c r="Y6" s="24">
        <v>5776654</v>
      </c>
      <c r="Z6" s="6">
        <v>27.51</v>
      </c>
      <c r="AA6" s="22">
        <v>20994905</v>
      </c>
    </row>
    <row r="7" spans="1:27" ht="12.75">
      <c r="A7" s="5" t="s">
        <v>33</v>
      </c>
      <c r="B7" s="3"/>
      <c r="C7" s="25">
        <v>8246476</v>
      </c>
      <c r="D7" s="25"/>
      <c r="E7" s="26">
        <v>19273134</v>
      </c>
      <c r="F7" s="27">
        <v>19273523</v>
      </c>
      <c r="G7" s="27">
        <v>195501</v>
      </c>
      <c r="H7" s="27">
        <v>208692</v>
      </c>
      <c r="I7" s="27">
        <v>2705264</v>
      </c>
      <c r="J7" s="27">
        <v>3109457</v>
      </c>
      <c r="K7" s="27">
        <v>303608</v>
      </c>
      <c r="L7" s="27">
        <v>10440151</v>
      </c>
      <c r="M7" s="27">
        <v>271719</v>
      </c>
      <c r="N7" s="27">
        <v>11015478</v>
      </c>
      <c r="O7" s="27">
        <v>-2240237</v>
      </c>
      <c r="P7" s="27">
        <v>167595</v>
      </c>
      <c r="Q7" s="27">
        <v>394872</v>
      </c>
      <c r="R7" s="27">
        <v>-1677770</v>
      </c>
      <c r="S7" s="27">
        <v>356275</v>
      </c>
      <c r="T7" s="27">
        <v>293588</v>
      </c>
      <c r="U7" s="27">
        <v>563889</v>
      </c>
      <c r="V7" s="27">
        <v>1213752</v>
      </c>
      <c r="W7" s="27">
        <v>13660917</v>
      </c>
      <c r="X7" s="27">
        <v>19273523</v>
      </c>
      <c r="Y7" s="27">
        <v>-5612606</v>
      </c>
      <c r="Z7" s="7">
        <v>-29.12</v>
      </c>
      <c r="AA7" s="25">
        <v>19273523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741902</v>
      </c>
      <c r="D9" s="19">
        <f>SUM(D10:D14)</f>
        <v>0</v>
      </c>
      <c r="E9" s="20">
        <f t="shared" si="1"/>
        <v>1149450</v>
      </c>
      <c r="F9" s="21">
        <f t="shared" si="1"/>
        <v>1149450</v>
      </c>
      <c r="G9" s="21">
        <f t="shared" si="1"/>
        <v>3877</v>
      </c>
      <c r="H9" s="21">
        <f t="shared" si="1"/>
        <v>2674</v>
      </c>
      <c r="I9" s="21">
        <f t="shared" si="1"/>
        <v>48391</v>
      </c>
      <c r="J9" s="21">
        <f t="shared" si="1"/>
        <v>54942</v>
      </c>
      <c r="K9" s="21">
        <f t="shared" si="1"/>
        <v>210869</v>
      </c>
      <c r="L9" s="21">
        <f t="shared" si="1"/>
        <v>132250</v>
      </c>
      <c r="M9" s="21">
        <f t="shared" si="1"/>
        <v>70095</v>
      </c>
      <c r="N9" s="21">
        <f t="shared" si="1"/>
        <v>413214</v>
      </c>
      <c r="O9" s="21">
        <f t="shared" si="1"/>
        <v>184866</v>
      </c>
      <c r="P9" s="21">
        <f t="shared" si="1"/>
        <v>79497</v>
      </c>
      <c r="Q9" s="21">
        <f t="shared" si="1"/>
        <v>56744</v>
      </c>
      <c r="R9" s="21">
        <f t="shared" si="1"/>
        <v>321107</v>
      </c>
      <c r="S9" s="21">
        <f t="shared" si="1"/>
        <v>1462</v>
      </c>
      <c r="T9" s="21">
        <f t="shared" si="1"/>
        <v>119782</v>
      </c>
      <c r="U9" s="21">
        <f t="shared" si="1"/>
        <v>267386</v>
      </c>
      <c r="V9" s="21">
        <f t="shared" si="1"/>
        <v>388630</v>
      </c>
      <c r="W9" s="21">
        <f t="shared" si="1"/>
        <v>1177893</v>
      </c>
      <c r="X9" s="21">
        <f t="shared" si="1"/>
        <v>1149450</v>
      </c>
      <c r="Y9" s="21">
        <f t="shared" si="1"/>
        <v>28443</v>
      </c>
      <c r="Z9" s="4">
        <f>+IF(X9&lt;&gt;0,+(Y9/X9)*100,0)</f>
        <v>2.4744877985123317</v>
      </c>
      <c r="AA9" s="19">
        <f>SUM(AA10:AA14)</f>
        <v>1149450</v>
      </c>
    </row>
    <row r="10" spans="1:27" ht="12.75">
      <c r="A10" s="5" t="s">
        <v>36</v>
      </c>
      <c r="B10" s="3"/>
      <c r="C10" s="22">
        <v>729736</v>
      </c>
      <c r="D10" s="22"/>
      <c r="E10" s="23">
        <v>1128330</v>
      </c>
      <c r="F10" s="24">
        <v>1128330</v>
      </c>
      <c r="G10" s="24">
        <v>3135</v>
      </c>
      <c r="H10" s="24">
        <v>1932</v>
      </c>
      <c r="I10" s="24">
        <v>46690</v>
      </c>
      <c r="J10" s="24">
        <v>51757</v>
      </c>
      <c r="K10" s="24">
        <v>210067</v>
      </c>
      <c r="L10" s="24">
        <v>131508</v>
      </c>
      <c r="M10" s="24">
        <v>69353</v>
      </c>
      <c r="N10" s="24">
        <v>410928</v>
      </c>
      <c r="O10" s="24">
        <v>184124</v>
      </c>
      <c r="P10" s="24">
        <v>78702</v>
      </c>
      <c r="Q10" s="24">
        <v>56002</v>
      </c>
      <c r="R10" s="24">
        <v>318828</v>
      </c>
      <c r="S10" s="24">
        <v>720</v>
      </c>
      <c r="T10" s="24">
        <v>118934</v>
      </c>
      <c r="U10" s="24">
        <v>266209</v>
      </c>
      <c r="V10" s="24">
        <v>385863</v>
      </c>
      <c r="W10" s="24">
        <v>1167376</v>
      </c>
      <c r="X10" s="24">
        <v>1128330</v>
      </c>
      <c r="Y10" s="24">
        <v>39046</v>
      </c>
      <c r="Z10" s="6">
        <v>3.46</v>
      </c>
      <c r="AA10" s="22">
        <v>1128330</v>
      </c>
    </row>
    <row r="11" spans="1:27" ht="12.75">
      <c r="A11" s="5" t="s">
        <v>37</v>
      </c>
      <c r="B11" s="3"/>
      <c r="C11" s="22">
        <v>3766</v>
      </c>
      <c r="D11" s="22"/>
      <c r="E11" s="23">
        <v>12120</v>
      </c>
      <c r="F11" s="24">
        <v>12120</v>
      </c>
      <c r="G11" s="24"/>
      <c r="H11" s="24"/>
      <c r="I11" s="24">
        <v>120</v>
      </c>
      <c r="J11" s="24">
        <v>120</v>
      </c>
      <c r="K11" s="24">
        <v>60</v>
      </c>
      <c r="L11" s="24"/>
      <c r="M11" s="24"/>
      <c r="N11" s="24">
        <v>60</v>
      </c>
      <c r="O11" s="24"/>
      <c r="P11" s="24">
        <v>53</v>
      </c>
      <c r="Q11" s="24"/>
      <c r="R11" s="24">
        <v>53</v>
      </c>
      <c r="S11" s="24"/>
      <c r="T11" s="24">
        <v>106</v>
      </c>
      <c r="U11" s="24">
        <v>435</v>
      </c>
      <c r="V11" s="24">
        <v>541</v>
      </c>
      <c r="W11" s="24">
        <v>774</v>
      </c>
      <c r="X11" s="24">
        <v>12120</v>
      </c>
      <c r="Y11" s="24">
        <v>-11346</v>
      </c>
      <c r="Z11" s="6">
        <v>-93.61</v>
      </c>
      <c r="AA11" s="22">
        <v>12120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>
        <v>8400</v>
      </c>
      <c r="D13" s="22"/>
      <c r="E13" s="23">
        <v>9000</v>
      </c>
      <c r="F13" s="24">
        <v>9000</v>
      </c>
      <c r="G13" s="24">
        <v>742</v>
      </c>
      <c r="H13" s="24">
        <v>742</v>
      </c>
      <c r="I13" s="24">
        <v>1581</v>
      </c>
      <c r="J13" s="24">
        <v>3065</v>
      </c>
      <c r="K13" s="24">
        <v>742</v>
      </c>
      <c r="L13" s="24">
        <v>742</v>
      </c>
      <c r="M13" s="24">
        <v>742</v>
      </c>
      <c r="N13" s="24">
        <v>2226</v>
      </c>
      <c r="O13" s="24">
        <v>742</v>
      </c>
      <c r="P13" s="24">
        <v>742</v>
      </c>
      <c r="Q13" s="24">
        <v>742</v>
      </c>
      <c r="R13" s="24">
        <v>2226</v>
      </c>
      <c r="S13" s="24">
        <v>742</v>
      </c>
      <c r="T13" s="24">
        <v>742</v>
      </c>
      <c r="U13" s="24">
        <v>742</v>
      </c>
      <c r="V13" s="24">
        <v>2226</v>
      </c>
      <c r="W13" s="24">
        <v>9743</v>
      </c>
      <c r="X13" s="24">
        <v>9000</v>
      </c>
      <c r="Y13" s="24">
        <v>743</v>
      </c>
      <c r="Z13" s="6">
        <v>8.26</v>
      </c>
      <c r="AA13" s="22">
        <v>9000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9346353</v>
      </c>
      <c r="D15" s="19">
        <f>SUM(D16:D18)</f>
        <v>0</v>
      </c>
      <c r="E15" s="20">
        <f t="shared" si="2"/>
        <v>9148571</v>
      </c>
      <c r="F15" s="21">
        <f t="shared" si="2"/>
        <v>9148200</v>
      </c>
      <c r="G15" s="21">
        <f t="shared" si="2"/>
        <v>40975</v>
      </c>
      <c r="H15" s="21">
        <f t="shared" si="2"/>
        <v>1212645</v>
      </c>
      <c r="I15" s="21">
        <f t="shared" si="2"/>
        <v>1737117</v>
      </c>
      <c r="J15" s="21">
        <f t="shared" si="2"/>
        <v>2990737</v>
      </c>
      <c r="K15" s="21">
        <f t="shared" si="2"/>
        <v>202828</v>
      </c>
      <c r="L15" s="21">
        <f t="shared" si="2"/>
        <v>2199324</v>
      </c>
      <c r="M15" s="21">
        <f t="shared" si="2"/>
        <v>700193</v>
      </c>
      <c r="N15" s="21">
        <f t="shared" si="2"/>
        <v>3102345</v>
      </c>
      <c r="O15" s="21">
        <f t="shared" si="2"/>
        <v>108971</v>
      </c>
      <c r="P15" s="21">
        <f t="shared" si="2"/>
        <v>512951</v>
      </c>
      <c r="Q15" s="21">
        <f t="shared" si="2"/>
        <v>911761</v>
      </c>
      <c r="R15" s="21">
        <f t="shared" si="2"/>
        <v>1533683</v>
      </c>
      <c r="S15" s="21">
        <f t="shared" si="2"/>
        <v>782639</v>
      </c>
      <c r="T15" s="21">
        <f t="shared" si="2"/>
        <v>358626</v>
      </c>
      <c r="U15" s="21">
        <f t="shared" si="2"/>
        <v>1206071</v>
      </c>
      <c r="V15" s="21">
        <f t="shared" si="2"/>
        <v>2347336</v>
      </c>
      <c r="W15" s="21">
        <f t="shared" si="2"/>
        <v>9974101</v>
      </c>
      <c r="X15" s="21">
        <f t="shared" si="2"/>
        <v>9148200</v>
      </c>
      <c r="Y15" s="21">
        <f t="shared" si="2"/>
        <v>825901</v>
      </c>
      <c r="Z15" s="4">
        <f>+IF(X15&lt;&gt;0,+(Y15/X15)*100,0)</f>
        <v>9.028016440392646</v>
      </c>
      <c r="AA15" s="19">
        <f>SUM(AA16:AA18)</f>
        <v>9148200</v>
      </c>
    </row>
    <row r="16" spans="1:27" ht="12.75">
      <c r="A16" s="5" t="s">
        <v>42</v>
      </c>
      <c r="B16" s="3"/>
      <c r="C16" s="22">
        <v>8327521</v>
      </c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>
        <v>1005810</v>
      </c>
      <c r="D17" s="22"/>
      <c r="E17" s="23">
        <v>9128100</v>
      </c>
      <c r="F17" s="24">
        <v>9128100</v>
      </c>
      <c r="G17" s="24">
        <v>40975</v>
      </c>
      <c r="H17" s="24">
        <v>1212645</v>
      </c>
      <c r="I17" s="24">
        <v>1737117</v>
      </c>
      <c r="J17" s="24">
        <v>2990737</v>
      </c>
      <c r="K17" s="24">
        <v>202828</v>
      </c>
      <c r="L17" s="24">
        <v>2199324</v>
      </c>
      <c r="M17" s="24">
        <v>700193</v>
      </c>
      <c r="N17" s="24">
        <v>3102345</v>
      </c>
      <c r="O17" s="24">
        <v>108971</v>
      </c>
      <c r="P17" s="24">
        <v>512951</v>
      </c>
      <c r="Q17" s="24">
        <v>911761</v>
      </c>
      <c r="R17" s="24">
        <v>1533683</v>
      </c>
      <c r="S17" s="24">
        <v>782639</v>
      </c>
      <c r="T17" s="24">
        <v>358626</v>
      </c>
      <c r="U17" s="24">
        <v>1206071</v>
      </c>
      <c r="V17" s="24">
        <v>2347336</v>
      </c>
      <c r="W17" s="24">
        <v>9974101</v>
      </c>
      <c r="X17" s="24">
        <v>9128100</v>
      </c>
      <c r="Y17" s="24">
        <v>846001</v>
      </c>
      <c r="Z17" s="6">
        <v>9.27</v>
      </c>
      <c r="AA17" s="22">
        <v>9128100</v>
      </c>
    </row>
    <row r="18" spans="1:27" ht="12.75">
      <c r="A18" s="5" t="s">
        <v>44</v>
      </c>
      <c r="B18" s="3"/>
      <c r="C18" s="22">
        <v>13022</v>
      </c>
      <c r="D18" s="22"/>
      <c r="E18" s="23">
        <v>20471</v>
      </c>
      <c r="F18" s="24">
        <v>20100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20100</v>
      </c>
      <c r="Y18" s="24">
        <v>-20100</v>
      </c>
      <c r="Z18" s="6">
        <v>-100</v>
      </c>
      <c r="AA18" s="22">
        <v>20100</v>
      </c>
    </row>
    <row r="19" spans="1:27" ht="12.75">
      <c r="A19" s="2" t="s">
        <v>45</v>
      </c>
      <c r="B19" s="8"/>
      <c r="C19" s="19">
        <f aca="true" t="shared" si="3" ref="C19:Y19">SUM(C20:C23)</f>
        <v>16513791</v>
      </c>
      <c r="D19" s="19">
        <f>SUM(D20:D23)</f>
        <v>0</v>
      </c>
      <c r="E19" s="20">
        <f t="shared" si="3"/>
        <v>31347987</v>
      </c>
      <c r="F19" s="21">
        <f t="shared" si="3"/>
        <v>26300984</v>
      </c>
      <c r="G19" s="21">
        <f t="shared" si="3"/>
        <v>1310277</v>
      </c>
      <c r="H19" s="21">
        <f t="shared" si="3"/>
        <v>2039238</v>
      </c>
      <c r="I19" s="21">
        <f t="shared" si="3"/>
        <v>2080649</v>
      </c>
      <c r="J19" s="21">
        <f t="shared" si="3"/>
        <v>5430164</v>
      </c>
      <c r="K19" s="21">
        <f t="shared" si="3"/>
        <v>2100359</v>
      </c>
      <c r="L19" s="21">
        <f t="shared" si="3"/>
        <v>2044856</v>
      </c>
      <c r="M19" s="21">
        <f t="shared" si="3"/>
        <v>1935268</v>
      </c>
      <c r="N19" s="21">
        <f t="shared" si="3"/>
        <v>6080483</v>
      </c>
      <c r="O19" s="21">
        <f t="shared" si="3"/>
        <v>-2953757</v>
      </c>
      <c r="P19" s="21">
        <f t="shared" si="3"/>
        <v>2103504</v>
      </c>
      <c r="Q19" s="21">
        <f t="shared" si="3"/>
        <v>1511761</v>
      </c>
      <c r="R19" s="21">
        <f t="shared" si="3"/>
        <v>661508</v>
      </c>
      <c r="S19" s="21">
        <f t="shared" si="3"/>
        <v>1950687</v>
      </c>
      <c r="T19" s="21">
        <f t="shared" si="3"/>
        <v>-624197</v>
      </c>
      <c r="U19" s="21">
        <f t="shared" si="3"/>
        <v>1478060</v>
      </c>
      <c r="V19" s="21">
        <f t="shared" si="3"/>
        <v>2804550</v>
      </c>
      <c r="W19" s="21">
        <f t="shared" si="3"/>
        <v>14976705</v>
      </c>
      <c r="X19" s="21">
        <f t="shared" si="3"/>
        <v>26300984</v>
      </c>
      <c r="Y19" s="21">
        <f t="shared" si="3"/>
        <v>-11324279</v>
      </c>
      <c r="Z19" s="4">
        <f>+IF(X19&lt;&gt;0,+(Y19/X19)*100,0)</f>
        <v>-43.05648412241915</v>
      </c>
      <c r="AA19" s="19">
        <f>SUM(AA20:AA23)</f>
        <v>26300984</v>
      </c>
    </row>
    <row r="20" spans="1:27" ht="12.75">
      <c r="A20" s="5" t="s">
        <v>46</v>
      </c>
      <c r="B20" s="3"/>
      <c r="C20" s="22">
        <v>10154007</v>
      </c>
      <c r="D20" s="22"/>
      <c r="E20" s="23">
        <v>10724059</v>
      </c>
      <c r="F20" s="24">
        <v>10724057</v>
      </c>
      <c r="G20" s="24">
        <v>768699</v>
      </c>
      <c r="H20" s="24">
        <v>923414</v>
      </c>
      <c r="I20" s="24">
        <v>823869</v>
      </c>
      <c r="J20" s="24">
        <v>2515982</v>
      </c>
      <c r="K20" s="24">
        <v>814455</v>
      </c>
      <c r="L20" s="24">
        <v>736979</v>
      </c>
      <c r="M20" s="24">
        <v>536220</v>
      </c>
      <c r="N20" s="24">
        <v>2087654</v>
      </c>
      <c r="O20" s="24">
        <v>1109550</v>
      </c>
      <c r="P20" s="24">
        <v>806194</v>
      </c>
      <c r="Q20" s="24">
        <v>803168</v>
      </c>
      <c r="R20" s="24">
        <v>2718912</v>
      </c>
      <c r="S20" s="24">
        <v>709248</v>
      </c>
      <c r="T20" s="24">
        <v>563576</v>
      </c>
      <c r="U20" s="24">
        <v>749144</v>
      </c>
      <c r="V20" s="24">
        <v>2021968</v>
      </c>
      <c r="W20" s="24">
        <v>9344516</v>
      </c>
      <c r="X20" s="24">
        <v>10724057</v>
      </c>
      <c r="Y20" s="24">
        <v>-1379541</v>
      </c>
      <c r="Z20" s="6">
        <v>-12.86</v>
      </c>
      <c r="AA20" s="22">
        <v>10724057</v>
      </c>
    </row>
    <row r="21" spans="1:27" ht="12.75">
      <c r="A21" s="5" t="s">
        <v>47</v>
      </c>
      <c r="B21" s="3"/>
      <c r="C21" s="22">
        <v>2902054</v>
      </c>
      <c r="D21" s="22"/>
      <c r="E21" s="23">
        <v>16495485</v>
      </c>
      <c r="F21" s="24">
        <v>11448484</v>
      </c>
      <c r="G21" s="24">
        <v>54183</v>
      </c>
      <c r="H21" s="24">
        <v>367337</v>
      </c>
      <c r="I21" s="24">
        <v>511941</v>
      </c>
      <c r="J21" s="24">
        <v>933461</v>
      </c>
      <c r="K21" s="24">
        <v>528308</v>
      </c>
      <c r="L21" s="24">
        <v>561689</v>
      </c>
      <c r="M21" s="24">
        <v>646818</v>
      </c>
      <c r="N21" s="24">
        <v>1736815</v>
      </c>
      <c r="O21" s="24">
        <v>-944797</v>
      </c>
      <c r="P21" s="24">
        <v>531271</v>
      </c>
      <c r="Q21" s="24">
        <v>305308</v>
      </c>
      <c r="R21" s="24">
        <v>-108218</v>
      </c>
      <c r="S21" s="24">
        <v>495660</v>
      </c>
      <c r="T21" s="24">
        <v>-270697</v>
      </c>
      <c r="U21" s="24">
        <v>421959</v>
      </c>
      <c r="V21" s="24">
        <v>646922</v>
      </c>
      <c r="W21" s="24">
        <v>3208980</v>
      </c>
      <c r="X21" s="24">
        <v>11448484</v>
      </c>
      <c r="Y21" s="24">
        <v>-8239504</v>
      </c>
      <c r="Z21" s="6">
        <v>-71.97</v>
      </c>
      <c r="AA21" s="22">
        <v>11448484</v>
      </c>
    </row>
    <row r="22" spans="1:27" ht="12.75">
      <c r="A22" s="5" t="s">
        <v>48</v>
      </c>
      <c r="B22" s="3"/>
      <c r="C22" s="25">
        <v>1566825</v>
      </c>
      <c r="D22" s="25"/>
      <c r="E22" s="26">
        <v>994981</v>
      </c>
      <c r="F22" s="27">
        <v>994981</v>
      </c>
      <c r="G22" s="27">
        <v>329929</v>
      </c>
      <c r="H22" s="27">
        <v>384379</v>
      </c>
      <c r="I22" s="27">
        <v>375428</v>
      </c>
      <c r="J22" s="27">
        <v>1089736</v>
      </c>
      <c r="K22" s="27">
        <v>385789</v>
      </c>
      <c r="L22" s="27">
        <v>373525</v>
      </c>
      <c r="M22" s="27">
        <v>381616</v>
      </c>
      <c r="N22" s="27">
        <v>1140930</v>
      </c>
      <c r="O22" s="27">
        <v>-1828101</v>
      </c>
      <c r="P22" s="27">
        <v>392484</v>
      </c>
      <c r="Q22" s="27">
        <v>193307</v>
      </c>
      <c r="R22" s="27">
        <v>-1242310</v>
      </c>
      <c r="S22" s="27">
        <v>371041</v>
      </c>
      <c r="T22" s="27">
        <v>-557424</v>
      </c>
      <c r="U22" s="27">
        <v>159609</v>
      </c>
      <c r="V22" s="27">
        <v>-26774</v>
      </c>
      <c r="W22" s="27">
        <v>961582</v>
      </c>
      <c r="X22" s="27">
        <v>994981</v>
      </c>
      <c r="Y22" s="27">
        <v>-33399</v>
      </c>
      <c r="Z22" s="7">
        <v>-3.36</v>
      </c>
      <c r="AA22" s="25">
        <v>994981</v>
      </c>
    </row>
    <row r="23" spans="1:27" ht="12.75">
      <c r="A23" s="5" t="s">
        <v>49</v>
      </c>
      <c r="B23" s="3"/>
      <c r="C23" s="22">
        <v>1890905</v>
      </c>
      <c r="D23" s="22"/>
      <c r="E23" s="23">
        <v>3133462</v>
      </c>
      <c r="F23" s="24">
        <v>3133462</v>
      </c>
      <c r="G23" s="24">
        <v>157466</v>
      </c>
      <c r="H23" s="24">
        <v>364108</v>
      </c>
      <c r="I23" s="24">
        <v>369411</v>
      </c>
      <c r="J23" s="24">
        <v>890985</v>
      </c>
      <c r="K23" s="24">
        <v>371807</v>
      </c>
      <c r="L23" s="24">
        <v>372663</v>
      </c>
      <c r="M23" s="24">
        <v>370614</v>
      </c>
      <c r="N23" s="24">
        <v>1115084</v>
      </c>
      <c r="O23" s="24">
        <v>-1290409</v>
      </c>
      <c r="P23" s="24">
        <v>373555</v>
      </c>
      <c r="Q23" s="24">
        <v>209978</v>
      </c>
      <c r="R23" s="24">
        <v>-706876</v>
      </c>
      <c r="S23" s="24">
        <v>374738</v>
      </c>
      <c r="T23" s="24">
        <v>-359652</v>
      </c>
      <c r="U23" s="24">
        <v>147348</v>
      </c>
      <c r="V23" s="24">
        <v>162434</v>
      </c>
      <c r="W23" s="24">
        <v>1461627</v>
      </c>
      <c r="X23" s="24">
        <v>3133462</v>
      </c>
      <c r="Y23" s="24">
        <v>-1671835</v>
      </c>
      <c r="Z23" s="6">
        <v>-53.35</v>
      </c>
      <c r="AA23" s="22">
        <v>3133462</v>
      </c>
    </row>
    <row r="24" spans="1:27" ht="12.75">
      <c r="A24" s="2" t="s">
        <v>50</v>
      </c>
      <c r="B24" s="8" t="s">
        <v>51</v>
      </c>
      <c r="C24" s="19">
        <v>347</v>
      </c>
      <c r="D24" s="19"/>
      <c r="E24" s="20">
        <v>347</v>
      </c>
      <c r="F24" s="21">
        <v>347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347</v>
      </c>
      <c r="Y24" s="21">
        <v>-347</v>
      </c>
      <c r="Z24" s="4">
        <v>-100</v>
      </c>
      <c r="AA24" s="19">
        <v>347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88621008</v>
      </c>
      <c r="D25" s="40">
        <f>+D5+D9+D15+D19+D24</f>
        <v>0</v>
      </c>
      <c r="E25" s="41">
        <f t="shared" si="4"/>
        <v>81914394</v>
      </c>
      <c r="F25" s="42">
        <f t="shared" si="4"/>
        <v>76867409</v>
      </c>
      <c r="G25" s="42">
        <f t="shared" si="4"/>
        <v>11767582</v>
      </c>
      <c r="H25" s="42">
        <f t="shared" si="4"/>
        <v>3639305</v>
      </c>
      <c r="I25" s="42">
        <f t="shared" si="4"/>
        <v>6784963</v>
      </c>
      <c r="J25" s="42">
        <f t="shared" si="4"/>
        <v>22191850</v>
      </c>
      <c r="K25" s="42">
        <f t="shared" si="4"/>
        <v>3046604</v>
      </c>
      <c r="L25" s="42">
        <f t="shared" si="4"/>
        <v>15160423</v>
      </c>
      <c r="M25" s="42">
        <f t="shared" si="4"/>
        <v>16671676</v>
      </c>
      <c r="N25" s="42">
        <f t="shared" si="4"/>
        <v>34878703</v>
      </c>
      <c r="O25" s="42">
        <f t="shared" si="4"/>
        <v>-4491250</v>
      </c>
      <c r="P25" s="42">
        <f t="shared" si="4"/>
        <v>3064843</v>
      </c>
      <c r="Q25" s="42">
        <f t="shared" si="4"/>
        <v>3745779</v>
      </c>
      <c r="R25" s="42">
        <f t="shared" si="4"/>
        <v>2319372</v>
      </c>
      <c r="S25" s="42">
        <f t="shared" si="4"/>
        <v>3207456</v>
      </c>
      <c r="T25" s="42">
        <f t="shared" si="4"/>
        <v>284386</v>
      </c>
      <c r="U25" s="42">
        <f t="shared" si="4"/>
        <v>3679408</v>
      </c>
      <c r="V25" s="42">
        <f t="shared" si="4"/>
        <v>7171250</v>
      </c>
      <c r="W25" s="42">
        <f t="shared" si="4"/>
        <v>66561175</v>
      </c>
      <c r="X25" s="42">
        <f t="shared" si="4"/>
        <v>76867409</v>
      </c>
      <c r="Y25" s="42">
        <f t="shared" si="4"/>
        <v>-10306234</v>
      </c>
      <c r="Z25" s="43">
        <f>+IF(X25&lt;&gt;0,+(Y25/X25)*100,0)</f>
        <v>-13.407807202139466</v>
      </c>
      <c r="AA25" s="40">
        <f>+AA5+AA9+AA15+AA19+AA24</f>
        <v>76867409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31578405</v>
      </c>
      <c r="D28" s="19">
        <f>SUM(D29:D31)</f>
        <v>0</v>
      </c>
      <c r="E28" s="20">
        <f t="shared" si="5"/>
        <v>28214850</v>
      </c>
      <c r="F28" s="21">
        <f t="shared" si="5"/>
        <v>29360515</v>
      </c>
      <c r="G28" s="21">
        <f t="shared" si="5"/>
        <v>1839788</v>
      </c>
      <c r="H28" s="21">
        <f t="shared" si="5"/>
        <v>1459886</v>
      </c>
      <c r="I28" s="21">
        <f t="shared" si="5"/>
        <v>4335913</v>
      </c>
      <c r="J28" s="21">
        <f t="shared" si="5"/>
        <v>7635587</v>
      </c>
      <c r="K28" s="21">
        <f t="shared" si="5"/>
        <v>1747705</v>
      </c>
      <c r="L28" s="21">
        <f t="shared" si="5"/>
        <v>2136262</v>
      </c>
      <c r="M28" s="21">
        <f t="shared" si="5"/>
        <v>3494256</v>
      </c>
      <c r="N28" s="21">
        <f t="shared" si="5"/>
        <v>7378223</v>
      </c>
      <c r="O28" s="21">
        <f t="shared" si="5"/>
        <v>-451630</v>
      </c>
      <c r="P28" s="21">
        <f t="shared" si="5"/>
        <v>2316487</v>
      </c>
      <c r="Q28" s="21">
        <f t="shared" si="5"/>
        <v>1977859</v>
      </c>
      <c r="R28" s="21">
        <f t="shared" si="5"/>
        <v>3842716</v>
      </c>
      <c r="S28" s="21">
        <f t="shared" si="5"/>
        <v>1715212</v>
      </c>
      <c r="T28" s="21">
        <f t="shared" si="5"/>
        <v>1506503</v>
      </c>
      <c r="U28" s="21">
        <f t="shared" si="5"/>
        <v>3424399</v>
      </c>
      <c r="V28" s="21">
        <f t="shared" si="5"/>
        <v>6646114</v>
      </c>
      <c r="W28" s="21">
        <f t="shared" si="5"/>
        <v>25502640</v>
      </c>
      <c r="X28" s="21">
        <f t="shared" si="5"/>
        <v>29360515</v>
      </c>
      <c r="Y28" s="21">
        <f t="shared" si="5"/>
        <v>-3857875</v>
      </c>
      <c r="Z28" s="4">
        <f>+IF(X28&lt;&gt;0,+(Y28/X28)*100,0)</f>
        <v>-13.13967074487624</v>
      </c>
      <c r="AA28" s="19">
        <f>SUM(AA29:AA31)</f>
        <v>29360515</v>
      </c>
    </row>
    <row r="29" spans="1:27" ht="12.75">
      <c r="A29" s="5" t="s">
        <v>32</v>
      </c>
      <c r="B29" s="3"/>
      <c r="C29" s="22">
        <v>12031193</v>
      </c>
      <c r="D29" s="22"/>
      <c r="E29" s="23">
        <v>13329531</v>
      </c>
      <c r="F29" s="24">
        <v>12526119</v>
      </c>
      <c r="G29" s="24">
        <v>997238</v>
      </c>
      <c r="H29" s="24">
        <v>418034</v>
      </c>
      <c r="I29" s="24">
        <v>464537</v>
      </c>
      <c r="J29" s="24">
        <v>1879809</v>
      </c>
      <c r="K29" s="24">
        <v>385394</v>
      </c>
      <c r="L29" s="24">
        <v>486868</v>
      </c>
      <c r="M29" s="24">
        <v>621940</v>
      </c>
      <c r="N29" s="24">
        <v>1494202</v>
      </c>
      <c r="O29" s="24">
        <v>950701</v>
      </c>
      <c r="P29" s="24">
        <v>809212</v>
      </c>
      <c r="Q29" s="24">
        <v>642946</v>
      </c>
      <c r="R29" s="24">
        <v>2402859</v>
      </c>
      <c r="S29" s="24">
        <v>615102</v>
      </c>
      <c r="T29" s="24">
        <v>778331</v>
      </c>
      <c r="U29" s="24">
        <v>978241</v>
      </c>
      <c r="V29" s="24">
        <v>2371674</v>
      </c>
      <c r="W29" s="24">
        <v>8148544</v>
      </c>
      <c r="X29" s="24">
        <v>12526119</v>
      </c>
      <c r="Y29" s="24">
        <v>-4377575</v>
      </c>
      <c r="Z29" s="6">
        <v>-34.95</v>
      </c>
      <c r="AA29" s="22">
        <v>12526119</v>
      </c>
    </row>
    <row r="30" spans="1:27" ht="12.75">
      <c r="A30" s="5" t="s">
        <v>33</v>
      </c>
      <c r="B30" s="3"/>
      <c r="C30" s="25">
        <v>19547212</v>
      </c>
      <c r="D30" s="25"/>
      <c r="E30" s="26">
        <v>14885319</v>
      </c>
      <c r="F30" s="27">
        <v>16834396</v>
      </c>
      <c r="G30" s="27">
        <v>842550</v>
      </c>
      <c r="H30" s="27">
        <v>1041852</v>
      </c>
      <c r="I30" s="27">
        <v>3871376</v>
      </c>
      <c r="J30" s="27">
        <v>5755778</v>
      </c>
      <c r="K30" s="27">
        <v>1362311</v>
      </c>
      <c r="L30" s="27">
        <v>1649394</v>
      </c>
      <c r="M30" s="27">
        <v>2872316</v>
      </c>
      <c r="N30" s="27">
        <v>5884021</v>
      </c>
      <c r="O30" s="27">
        <v>-1402331</v>
      </c>
      <c r="P30" s="27">
        <v>1507275</v>
      </c>
      <c r="Q30" s="27">
        <v>1334913</v>
      </c>
      <c r="R30" s="27">
        <v>1439857</v>
      </c>
      <c r="S30" s="27">
        <v>1100110</v>
      </c>
      <c r="T30" s="27">
        <v>728172</v>
      </c>
      <c r="U30" s="27">
        <v>2446158</v>
      </c>
      <c r="V30" s="27">
        <v>4274440</v>
      </c>
      <c r="W30" s="27">
        <v>17354096</v>
      </c>
      <c r="X30" s="27">
        <v>16834396</v>
      </c>
      <c r="Y30" s="27">
        <v>519700</v>
      </c>
      <c r="Z30" s="7">
        <v>3.09</v>
      </c>
      <c r="AA30" s="25">
        <v>16834396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3092591</v>
      </c>
      <c r="D32" s="19">
        <f>SUM(D33:D37)</f>
        <v>0</v>
      </c>
      <c r="E32" s="20">
        <f t="shared" si="6"/>
        <v>3162642</v>
      </c>
      <c r="F32" s="21">
        <f t="shared" si="6"/>
        <v>3294745</v>
      </c>
      <c r="G32" s="21">
        <f t="shared" si="6"/>
        <v>232386</v>
      </c>
      <c r="H32" s="21">
        <f t="shared" si="6"/>
        <v>190731</v>
      </c>
      <c r="I32" s="21">
        <f t="shared" si="6"/>
        <v>1730486</v>
      </c>
      <c r="J32" s="21">
        <f t="shared" si="6"/>
        <v>2153603</v>
      </c>
      <c r="K32" s="21">
        <f t="shared" si="6"/>
        <v>197534</v>
      </c>
      <c r="L32" s="21">
        <f t="shared" si="6"/>
        <v>324228</v>
      </c>
      <c r="M32" s="21">
        <f t="shared" si="6"/>
        <v>199007</v>
      </c>
      <c r="N32" s="21">
        <f t="shared" si="6"/>
        <v>720769</v>
      </c>
      <c r="O32" s="21">
        <f t="shared" si="6"/>
        <v>-322294</v>
      </c>
      <c r="P32" s="21">
        <f t="shared" si="6"/>
        <v>211328</v>
      </c>
      <c r="Q32" s="21">
        <f t="shared" si="6"/>
        <v>180282</v>
      </c>
      <c r="R32" s="21">
        <f t="shared" si="6"/>
        <v>69316</v>
      </c>
      <c r="S32" s="21">
        <f t="shared" si="6"/>
        <v>171797</v>
      </c>
      <c r="T32" s="21">
        <f t="shared" si="6"/>
        <v>202949</v>
      </c>
      <c r="U32" s="21">
        <f t="shared" si="6"/>
        <v>306683</v>
      </c>
      <c r="V32" s="21">
        <f t="shared" si="6"/>
        <v>681429</v>
      </c>
      <c r="W32" s="21">
        <f t="shared" si="6"/>
        <v>3625117</v>
      </c>
      <c r="X32" s="21">
        <f t="shared" si="6"/>
        <v>3294745</v>
      </c>
      <c r="Y32" s="21">
        <f t="shared" si="6"/>
        <v>330372</v>
      </c>
      <c r="Z32" s="4">
        <f>+IF(X32&lt;&gt;0,+(Y32/X32)*100,0)</f>
        <v>10.027240347887318</v>
      </c>
      <c r="AA32" s="19">
        <f>SUM(AA33:AA37)</f>
        <v>3294745</v>
      </c>
    </row>
    <row r="33" spans="1:27" ht="12.75">
      <c r="A33" s="5" t="s">
        <v>36</v>
      </c>
      <c r="B33" s="3"/>
      <c r="C33" s="22">
        <v>2686004</v>
      </c>
      <c r="D33" s="22"/>
      <c r="E33" s="23">
        <v>2720541</v>
      </c>
      <c r="F33" s="24">
        <v>2806020</v>
      </c>
      <c r="G33" s="24">
        <v>191137</v>
      </c>
      <c r="H33" s="24">
        <v>162673</v>
      </c>
      <c r="I33" s="24">
        <v>958059</v>
      </c>
      <c r="J33" s="24">
        <v>1311869</v>
      </c>
      <c r="K33" s="24">
        <v>173469</v>
      </c>
      <c r="L33" s="24">
        <v>294787</v>
      </c>
      <c r="M33" s="24">
        <v>168302</v>
      </c>
      <c r="N33" s="24">
        <v>636558</v>
      </c>
      <c r="O33" s="24">
        <v>-216835</v>
      </c>
      <c r="P33" s="24">
        <v>200524</v>
      </c>
      <c r="Q33" s="24">
        <v>168559</v>
      </c>
      <c r="R33" s="24">
        <v>152248</v>
      </c>
      <c r="S33" s="24">
        <v>154770</v>
      </c>
      <c r="T33" s="24">
        <v>188952</v>
      </c>
      <c r="U33" s="24">
        <v>214249</v>
      </c>
      <c r="V33" s="24">
        <v>557971</v>
      </c>
      <c r="W33" s="24">
        <v>2658646</v>
      </c>
      <c r="X33" s="24">
        <v>2806020</v>
      </c>
      <c r="Y33" s="24">
        <v>-147374</v>
      </c>
      <c r="Z33" s="6">
        <v>-5.25</v>
      </c>
      <c r="AA33" s="22">
        <v>2806020</v>
      </c>
    </row>
    <row r="34" spans="1:27" ht="12.75">
      <c r="A34" s="5" t="s">
        <v>37</v>
      </c>
      <c r="B34" s="3"/>
      <c r="C34" s="22">
        <v>340721</v>
      </c>
      <c r="D34" s="22"/>
      <c r="E34" s="23">
        <v>324682</v>
      </c>
      <c r="F34" s="24">
        <v>357578</v>
      </c>
      <c r="G34" s="24">
        <v>30820</v>
      </c>
      <c r="H34" s="24">
        <v>18763</v>
      </c>
      <c r="I34" s="24">
        <v>348262</v>
      </c>
      <c r="J34" s="24">
        <v>397845</v>
      </c>
      <c r="K34" s="24">
        <v>21917</v>
      </c>
      <c r="L34" s="24">
        <v>19781</v>
      </c>
      <c r="M34" s="24">
        <v>13100</v>
      </c>
      <c r="N34" s="24">
        <v>54798</v>
      </c>
      <c r="O34" s="24">
        <v>-85032</v>
      </c>
      <c r="P34" s="24">
        <v>10804</v>
      </c>
      <c r="Q34" s="24">
        <v>11643</v>
      </c>
      <c r="R34" s="24">
        <v>-62585</v>
      </c>
      <c r="S34" s="24">
        <v>15759</v>
      </c>
      <c r="T34" s="24">
        <v>13997</v>
      </c>
      <c r="U34" s="24">
        <v>21178</v>
      </c>
      <c r="V34" s="24">
        <v>50934</v>
      </c>
      <c r="W34" s="24">
        <v>440992</v>
      </c>
      <c r="X34" s="24">
        <v>357578</v>
      </c>
      <c r="Y34" s="24">
        <v>83414</v>
      </c>
      <c r="Z34" s="6">
        <v>23.33</v>
      </c>
      <c r="AA34" s="22">
        <v>357578</v>
      </c>
    </row>
    <row r="35" spans="1:27" ht="12.75">
      <c r="A35" s="5" t="s">
        <v>38</v>
      </c>
      <c r="B35" s="3"/>
      <c r="C35" s="22">
        <v>62228</v>
      </c>
      <c r="D35" s="22"/>
      <c r="E35" s="23">
        <v>80087</v>
      </c>
      <c r="F35" s="24">
        <v>91609</v>
      </c>
      <c r="G35" s="24">
        <v>4442</v>
      </c>
      <c r="H35" s="24">
        <v>8931</v>
      </c>
      <c r="I35" s="24">
        <v>226691</v>
      </c>
      <c r="J35" s="24">
        <v>240064</v>
      </c>
      <c r="K35" s="24">
        <v>2148</v>
      </c>
      <c r="L35" s="24">
        <v>9660</v>
      </c>
      <c r="M35" s="24">
        <v>17605</v>
      </c>
      <c r="N35" s="24">
        <v>29413</v>
      </c>
      <c r="O35" s="24">
        <v>-4878</v>
      </c>
      <c r="P35" s="24"/>
      <c r="Q35" s="24">
        <v>80</v>
      </c>
      <c r="R35" s="24">
        <v>-4798</v>
      </c>
      <c r="S35" s="24">
        <v>1268</v>
      </c>
      <c r="T35" s="24"/>
      <c r="U35" s="24"/>
      <c r="V35" s="24">
        <v>1268</v>
      </c>
      <c r="W35" s="24">
        <v>265947</v>
      </c>
      <c r="X35" s="24">
        <v>91609</v>
      </c>
      <c r="Y35" s="24">
        <v>174338</v>
      </c>
      <c r="Z35" s="6">
        <v>190.31</v>
      </c>
      <c r="AA35" s="22">
        <v>91609</v>
      </c>
    </row>
    <row r="36" spans="1:27" ht="12.75">
      <c r="A36" s="5" t="s">
        <v>39</v>
      </c>
      <c r="B36" s="3"/>
      <c r="C36" s="22">
        <v>175</v>
      </c>
      <c r="D36" s="22"/>
      <c r="E36" s="23">
        <v>10277</v>
      </c>
      <c r="F36" s="24">
        <v>10396</v>
      </c>
      <c r="G36" s="24">
        <v>140</v>
      </c>
      <c r="H36" s="24"/>
      <c r="I36" s="24">
        <v>22183</v>
      </c>
      <c r="J36" s="24">
        <v>22323</v>
      </c>
      <c r="K36" s="24"/>
      <c r="L36" s="24"/>
      <c r="M36" s="24"/>
      <c r="N36" s="24"/>
      <c r="O36" s="24">
        <v>140</v>
      </c>
      <c r="P36" s="24"/>
      <c r="Q36" s="24"/>
      <c r="R36" s="24">
        <v>140</v>
      </c>
      <c r="S36" s="24"/>
      <c r="T36" s="24"/>
      <c r="U36" s="24"/>
      <c r="V36" s="24"/>
      <c r="W36" s="24">
        <v>22463</v>
      </c>
      <c r="X36" s="24">
        <v>10396</v>
      </c>
      <c r="Y36" s="24">
        <v>12067</v>
      </c>
      <c r="Z36" s="6">
        <v>116.07</v>
      </c>
      <c r="AA36" s="22">
        <v>10396</v>
      </c>
    </row>
    <row r="37" spans="1:27" ht="12.75">
      <c r="A37" s="5" t="s">
        <v>40</v>
      </c>
      <c r="B37" s="3"/>
      <c r="C37" s="25">
        <v>3463</v>
      </c>
      <c r="D37" s="25"/>
      <c r="E37" s="26">
        <v>27055</v>
      </c>
      <c r="F37" s="27">
        <v>29142</v>
      </c>
      <c r="G37" s="27">
        <v>5847</v>
      </c>
      <c r="H37" s="27">
        <v>364</v>
      </c>
      <c r="I37" s="27">
        <v>175291</v>
      </c>
      <c r="J37" s="27">
        <v>181502</v>
      </c>
      <c r="K37" s="27"/>
      <c r="L37" s="27"/>
      <c r="M37" s="27"/>
      <c r="N37" s="27"/>
      <c r="O37" s="27">
        <v>-15689</v>
      </c>
      <c r="P37" s="27"/>
      <c r="Q37" s="27"/>
      <c r="R37" s="27">
        <v>-15689</v>
      </c>
      <c r="S37" s="27"/>
      <c r="T37" s="27"/>
      <c r="U37" s="27">
        <v>71256</v>
      </c>
      <c r="V37" s="27">
        <v>71256</v>
      </c>
      <c r="W37" s="27">
        <v>237069</v>
      </c>
      <c r="X37" s="27">
        <v>29142</v>
      </c>
      <c r="Y37" s="27">
        <v>207927</v>
      </c>
      <c r="Z37" s="7">
        <v>713.5</v>
      </c>
      <c r="AA37" s="25">
        <v>29142</v>
      </c>
    </row>
    <row r="38" spans="1:27" ht="12.75">
      <c r="A38" s="2" t="s">
        <v>41</v>
      </c>
      <c r="B38" s="8"/>
      <c r="C38" s="19">
        <f aca="true" t="shared" si="7" ref="C38:Y38">SUM(C39:C41)</f>
        <v>4521826</v>
      </c>
      <c r="D38" s="19">
        <f>SUM(D39:D41)</f>
        <v>0</v>
      </c>
      <c r="E38" s="20">
        <f t="shared" si="7"/>
        <v>7437330</v>
      </c>
      <c r="F38" s="21">
        <f t="shared" si="7"/>
        <v>7364024</v>
      </c>
      <c r="G38" s="21">
        <f t="shared" si="7"/>
        <v>286442</v>
      </c>
      <c r="H38" s="21">
        <f t="shared" si="7"/>
        <v>323554</v>
      </c>
      <c r="I38" s="21">
        <f t="shared" si="7"/>
        <v>1289721</v>
      </c>
      <c r="J38" s="21">
        <f t="shared" si="7"/>
        <v>1899717</v>
      </c>
      <c r="K38" s="21">
        <f t="shared" si="7"/>
        <v>571276</v>
      </c>
      <c r="L38" s="21">
        <f t="shared" si="7"/>
        <v>576462</v>
      </c>
      <c r="M38" s="21">
        <f t="shared" si="7"/>
        <v>399579</v>
      </c>
      <c r="N38" s="21">
        <f t="shared" si="7"/>
        <v>1547317</v>
      </c>
      <c r="O38" s="21">
        <f t="shared" si="7"/>
        <v>523560</v>
      </c>
      <c r="P38" s="21">
        <f t="shared" si="7"/>
        <v>344883</v>
      </c>
      <c r="Q38" s="21">
        <f t="shared" si="7"/>
        <v>397183</v>
      </c>
      <c r="R38" s="21">
        <f t="shared" si="7"/>
        <v>1265626</v>
      </c>
      <c r="S38" s="21">
        <f t="shared" si="7"/>
        <v>390677</v>
      </c>
      <c r="T38" s="21">
        <f t="shared" si="7"/>
        <v>283895</v>
      </c>
      <c r="U38" s="21">
        <f t="shared" si="7"/>
        <v>521910</v>
      </c>
      <c r="V38" s="21">
        <f t="shared" si="7"/>
        <v>1196482</v>
      </c>
      <c r="W38" s="21">
        <f t="shared" si="7"/>
        <v>5909142</v>
      </c>
      <c r="X38" s="21">
        <f t="shared" si="7"/>
        <v>7364024</v>
      </c>
      <c r="Y38" s="21">
        <f t="shared" si="7"/>
        <v>-1454882</v>
      </c>
      <c r="Z38" s="4">
        <f>+IF(X38&lt;&gt;0,+(Y38/X38)*100,0)</f>
        <v>-19.756616762791648</v>
      </c>
      <c r="AA38" s="19">
        <f>SUM(AA39:AA41)</f>
        <v>7364024</v>
      </c>
    </row>
    <row r="39" spans="1:27" ht="12.75">
      <c r="A39" s="5" t="s">
        <v>42</v>
      </c>
      <c r="B39" s="3"/>
      <c r="C39" s="22"/>
      <c r="D39" s="22"/>
      <c r="E39" s="23"/>
      <c r="F39" s="24"/>
      <c r="G39" s="24">
        <v>169762</v>
      </c>
      <c r="H39" s="24">
        <v>225021</v>
      </c>
      <c r="I39" s="24">
        <v>1161719</v>
      </c>
      <c r="J39" s="24">
        <v>1556502</v>
      </c>
      <c r="K39" s="24">
        <v>327454</v>
      </c>
      <c r="L39" s="24">
        <v>282194</v>
      </c>
      <c r="M39" s="24"/>
      <c r="N39" s="24">
        <v>609648</v>
      </c>
      <c r="O39" s="24"/>
      <c r="P39" s="24"/>
      <c r="Q39" s="24"/>
      <c r="R39" s="24"/>
      <c r="S39" s="24"/>
      <c r="T39" s="24"/>
      <c r="U39" s="24"/>
      <c r="V39" s="24"/>
      <c r="W39" s="24">
        <v>2166150</v>
      </c>
      <c r="X39" s="24"/>
      <c r="Y39" s="24">
        <v>2166150</v>
      </c>
      <c r="Z39" s="6"/>
      <c r="AA39" s="22"/>
    </row>
    <row r="40" spans="1:27" ht="12.75">
      <c r="A40" s="5" t="s">
        <v>43</v>
      </c>
      <c r="B40" s="3"/>
      <c r="C40" s="22">
        <v>4263886</v>
      </c>
      <c r="D40" s="22"/>
      <c r="E40" s="23">
        <v>7331830</v>
      </c>
      <c r="F40" s="24">
        <v>6868524</v>
      </c>
      <c r="G40" s="24">
        <v>88758</v>
      </c>
      <c r="H40" s="24">
        <v>78001</v>
      </c>
      <c r="I40" s="24">
        <v>98126</v>
      </c>
      <c r="J40" s="24">
        <v>264885</v>
      </c>
      <c r="K40" s="24">
        <v>179376</v>
      </c>
      <c r="L40" s="24">
        <v>254561</v>
      </c>
      <c r="M40" s="24">
        <v>369646</v>
      </c>
      <c r="N40" s="24">
        <v>803583</v>
      </c>
      <c r="O40" s="24">
        <v>407131</v>
      </c>
      <c r="P40" s="24">
        <v>327513</v>
      </c>
      <c r="Q40" s="24">
        <v>374782</v>
      </c>
      <c r="R40" s="24">
        <v>1109426</v>
      </c>
      <c r="S40" s="24">
        <v>386415</v>
      </c>
      <c r="T40" s="24">
        <v>283895</v>
      </c>
      <c r="U40" s="24">
        <v>515587</v>
      </c>
      <c r="V40" s="24">
        <v>1185897</v>
      </c>
      <c r="W40" s="24">
        <v>3363791</v>
      </c>
      <c r="X40" s="24">
        <v>6868524</v>
      </c>
      <c r="Y40" s="24">
        <v>-3504733</v>
      </c>
      <c r="Z40" s="6">
        <v>-51.03</v>
      </c>
      <c r="AA40" s="22">
        <v>6868524</v>
      </c>
    </row>
    <row r="41" spans="1:27" ht="12.75">
      <c r="A41" s="5" t="s">
        <v>44</v>
      </c>
      <c r="B41" s="3"/>
      <c r="C41" s="22">
        <v>257940</v>
      </c>
      <c r="D41" s="22"/>
      <c r="E41" s="23">
        <v>105500</v>
      </c>
      <c r="F41" s="24">
        <v>495500</v>
      </c>
      <c r="G41" s="24">
        <v>27922</v>
      </c>
      <c r="H41" s="24">
        <v>20532</v>
      </c>
      <c r="I41" s="24">
        <v>29876</v>
      </c>
      <c r="J41" s="24">
        <v>78330</v>
      </c>
      <c r="K41" s="24">
        <v>64446</v>
      </c>
      <c r="L41" s="24">
        <v>39707</v>
      </c>
      <c r="M41" s="24">
        <v>29933</v>
      </c>
      <c r="N41" s="24">
        <v>134086</v>
      </c>
      <c r="O41" s="24">
        <v>116429</v>
      </c>
      <c r="P41" s="24">
        <v>17370</v>
      </c>
      <c r="Q41" s="24">
        <v>22401</v>
      </c>
      <c r="R41" s="24">
        <v>156200</v>
      </c>
      <c r="S41" s="24">
        <v>4262</v>
      </c>
      <c r="T41" s="24"/>
      <c r="U41" s="24">
        <v>6323</v>
      </c>
      <c r="V41" s="24">
        <v>10585</v>
      </c>
      <c r="W41" s="24">
        <v>379201</v>
      </c>
      <c r="X41" s="24">
        <v>495500</v>
      </c>
      <c r="Y41" s="24">
        <v>-116299</v>
      </c>
      <c r="Z41" s="6">
        <v>-23.47</v>
      </c>
      <c r="AA41" s="22">
        <v>495500</v>
      </c>
    </row>
    <row r="42" spans="1:27" ht="12.75">
      <c r="A42" s="2" t="s">
        <v>45</v>
      </c>
      <c r="B42" s="8"/>
      <c r="C42" s="19">
        <f aca="true" t="shared" si="8" ref="C42:Y42">SUM(C43:C46)</f>
        <v>23292934</v>
      </c>
      <c r="D42" s="19">
        <f>SUM(D43:D46)</f>
        <v>0</v>
      </c>
      <c r="E42" s="20">
        <f t="shared" si="8"/>
        <v>29143932</v>
      </c>
      <c r="F42" s="21">
        <f t="shared" si="8"/>
        <v>29950733</v>
      </c>
      <c r="G42" s="21">
        <f t="shared" si="8"/>
        <v>1738355</v>
      </c>
      <c r="H42" s="21">
        <f t="shared" si="8"/>
        <v>2374128</v>
      </c>
      <c r="I42" s="21">
        <f t="shared" si="8"/>
        <v>2072045</v>
      </c>
      <c r="J42" s="21">
        <f t="shared" si="8"/>
        <v>6184528</v>
      </c>
      <c r="K42" s="21">
        <f t="shared" si="8"/>
        <v>2050473</v>
      </c>
      <c r="L42" s="21">
        <f t="shared" si="8"/>
        <v>2195695</v>
      </c>
      <c r="M42" s="21">
        <f t="shared" si="8"/>
        <v>1647161</v>
      </c>
      <c r="N42" s="21">
        <f t="shared" si="8"/>
        <v>5893329</v>
      </c>
      <c r="O42" s="21">
        <f t="shared" si="8"/>
        <v>-1824234</v>
      </c>
      <c r="P42" s="21">
        <f t="shared" si="8"/>
        <v>1731832</v>
      </c>
      <c r="Q42" s="21">
        <f t="shared" si="8"/>
        <v>1632784</v>
      </c>
      <c r="R42" s="21">
        <f t="shared" si="8"/>
        <v>1540382</v>
      </c>
      <c r="S42" s="21">
        <f t="shared" si="8"/>
        <v>1468822</v>
      </c>
      <c r="T42" s="21">
        <f t="shared" si="8"/>
        <v>1491769</v>
      </c>
      <c r="U42" s="21">
        <f t="shared" si="8"/>
        <v>6491979</v>
      </c>
      <c r="V42" s="21">
        <f t="shared" si="8"/>
        <v>9452570</v>
      </c>
      <c r="W42" s="21">
        <f t="shared" si="8"/>
        <v>23070809</v>
      </c>
      <c r="X42" s="21">
        <f t="shared" si="8"/>
        <v>29950733</v>
      </c>
      <c r="Y42" s="21">
        <f t="shared" si="8"/>
        <v>-6879924</v>
      </c>
      <c r="Z42" s="4">
        <f>+IF(X42&lt;&gt;0,+(Y42/X42)*100,0)</f>
        <v>-22.970803419068243</v>
      </c>
      <c r="AA42" s="19">
        <f>SUM(AA43:AA46)</f>
        <v>29950733</v>
      </c>
    </row>
    <row r="43" spans="1:27" ht="12.75">
      <c r="A43" s="5" t="s">
        <v>46</v>
      </c>
      <c r="B43" s="3"/>
      <c r="C43" s="22">
        <v>13137476</v>
      </c>
      <c r="D43" s="22"/>
      <c r="E43" s="23">
        <v>15534141</v>
      </c>
      <c r="F43" s="24">
        <v>15686512</v>
      </c>
      <c r="G43" s="24">
        <v>1239085</v>
      </c>
      <c r="H43" s="24">
        <v>1915668</v>
      </c>
      <c r="I43" s="24">
        <v>1447491</v>
      </c>
      <c r="J43" s="24">
        <v>4602244</v>
      </c>
      <c r="K43" s="24">
        <v>1210102</v>
      </c>
      <c r="L43" s="24">
        <v>1682774</v>
      </c>
      <c r="M43" s="24">
        <v>1093979</v>
      </c>
      <c r="N43" s="24">
        <v>3986855</v>
      </c>
      <c r="O43" s="24">
        <v>-847367</v>
      </c>
      <c r="P43" s="24">
        <v>1188674</v>
      </c>
      <c r="Q43" s="24">
        <v>1072865</v>
      </c>
      <c r="R43" s="24">
        <v>1414172</v>
      </c>
      <c r="S43" s="24">
        <v>999083</v>
      </c>
      <c r="T43" s="24">
        <v>1009477</v>
      </c>
      <c r="U43" s="24">
        <v>2210008</v>
      </c>
      <c r="V43" s="24">
        <v>4218568</v>
      </c>
      <c r="W43" s="24">
        <v>14221839</v>
      </c>
      <c r="X43" s="24">
        <v>15686512</v>
      </c>
      <c r="Y43" s="24">
        <v>-1464673</v>
      </c>
      <c r="Z43" s="6">
        <v>-9.34</v>
      </c>
      <c r="AA43" s="22">
        <v>15686512</v>
      </c>
    </row>
    <row r="44" spans="1:27" ht="12.75">
      <c r="A44" s="5" t="s">
        <v>47</v>
      </c>
      <c r="B44" s="3"/>
      <c r="C44" s="22">
        <v>2327173</v>
      </c>
      <c r="D44" s="22"/>
      <c r="E44" s="23">
        <v>2793466</v>
      </c>
      <c r="F44" s="24">
        <v>2912069</v>
      </c>
      <c r="G44" s="24">
        <v>77366</v>
      </c>
      <c r="H44" s="24">
        <v>57674</v>
      </c>
      <c r="I44" s="24">
        <v>87299</v>
      </c>
      <c r="J44" s="24">
        <v>222339</v>
      </c>
      <c r="K44" s="24">
        <v>393119</v>
      </c>
      <c r="L44" s="24">
        <v>142829</v>
      </c>
      <c r="M44" s="24">
        <v>199045</v>
      </c>
      <c r="N44" s="24">
        <v>734993</v>
      </c>
      <c r="O44" s="24">
        <v>-927470</v>
      </c>
      <c r="P44" s="24">
        <v>59103</v>
      </c>
      <c r="Q44" s="24">
        <v>84454</v>
      </c>
      <c r="R44" s="24">
        <v>-783913</v>
      </c>
      <c r="S44" s="24">
        <v>64897</v>
      </c>
      <c r="T44" s="24">
        <v>61695</v>
      </c>
      <c r="U44" s="24">
        <v>472985</v>
      </c>
      <c r="V44" s="24">
        <v>599577</v>
      </c>
      <c r="W44" s="24">
        <v>772996</v>
      </c>
      <c r="X44" s="24">
        <v>2912069</v>
      </c>
      <c r="Y44" s="24">
        <v>-2139073</v>
      </c>
      <c r="Z44" s="6">
        <v>-73.46</v>
      </c>
      <c r="AA44" s="22">
        <v>2912069</v>
      </c>
    </row>
    <row r="45" spans="1:27" ht="12.75">
      <c r="A45" s="5" t="s">
        <v>48</v>
      </c>
      <c r="B45" s="3"/>
      <c r="C45" s="25">
        <v>5390828</v>
      </c>
      <c r="D45" s="25"/>
      <c r="E45" s="26">
        <v>5121451</v>
      </c>
      <c r="F45" s="27">
        <v>5361156</v>
      </c>
      <c r="G45" s="27">
        <v>257721</v>
      </c>
      <c r="H45" s="27">
        <v>230325</v>
      </c>
      <c r="I45" s="27">
        <v>230963</v>
      </c>
      <c r="J45" s="27">
        <v>719009</v>
      </c>
      <c r="K45" s="27">
        <v>217698</v>
      </c>
      <c r="L45" s="27">
        <v>197949</v>
      </c>
      <c r="M45" s="27">
        <v>172159</v>
      </c>
      <c r="N45" s="27">
        <v>587806</v>
      </c>
      <c r="O45" s="27">
        <v>-103885</v>
      </c>
      <c r="P45" s="27">
        <v>229358</v>
      </c>
      <c r="Q45" s="27">
        <v>283541</v>
      </c>
      <c r="R45" s="27">
        <v>409014</v>
      </c>
      <c r="S45" s="27">
        <v>260102</v>
      </c>
      <c r="T45" s="27">
        <v>234096</v>
      </c>
      <c r="U45" s="27">
        <v>2502792</v>
      </c>
      <c r="V45" s="27">
        <v>2996990</v>
      </c>
      <c r="W45" s="27">
        <v>4712819</v>
      </c>
      <c r="X45" s="27">
        <v>5361156</v>
      </c>
      <c r="Y45" s="27">
        <v>-648337</v>
      </c>
      <c r="Z45" s="7">
        <v>-12.09</v>
      </c>
      <c r="AA45" s="25">
        <v>5361156</v>
      </c>
    </row>
    <row r="46" spans="1:27" ht="12.75">
      <c r="A46" s="5" t="s">
        <v>49</v>
      </c>
      <c r="B46" s="3"/>
      <c r="C46" s="22">
        <v>2437457</v>
      </c>
      <c r="D46" s="22"/>
      <c r="E46" s="23">
        <v>5694874</v>
      </c>
      <c r="F46" s="24">
        <v>5990996</v>
      </c>
      <c r="G46" s="24">
        <v>164183</v>
      </c>
      <c r="H46" s="24">
        <v>170461</v>
      </c>
      <c r="I46" s="24">
        <v>306292</v>
      </c>
      <c r="J46" s="24">
        <v>640936</v>
      </c>
      <c r="K46" s="24">
        <v>229554</v>
      </c>
      <c r="L46" s="24">
        <v>172143</v>
      </c>
      <c r="M46" s="24">
        <v>181978</v>
      </c>
      <c r="N46" s="24">
        <v>583675</v>
      </c>
      <c r="O46" s="24">
        <v>54488</v>
      </c>
      <c r="P46" s="24">
        <v>254697</v>
      </c>
      <c r="Q46" s="24">
        <v>191924</v>
      </c>
      <c r="R46" s="24">
        <v>501109</v>
      </c>
      <c r="S46" s="24">
        <v>144740</v>
      </c>
      <c r="T46" s="24">
        <v>186501</v>
      </c>
      <c r="U46" s="24">
        <v>1306194</v>
      </c>
      <c r="V46" s="24">
        <v>1637435</v>
      </c>
      <c r="W46" s="24">
        <v>3363155</v>
      </c>
      <c r="X46" s="24">
        <v>5990996</v>
      </c>
      <c r="Y46" s="24">
        <v>-2627841</v>
      </c>
      <c r="Z46" s="6">
        <v>-43.86</v>
      </c>
      <c r="AA46" s="22">
        <v>5990996</v>
      </c>
    </row>
    <row r="47" spans="1:27" ht="12.75">
      <c r="A47" s="2" t="s">
        <v>50</v>
      </c>
      <c r="B47" s="8" t="s">
        <v>51</v>
      </c>
      <c r="C47" s="19">
        <v>25096</v>
      </c>
      <c r="D47" s="19"/>
      <c r="E47" s="20">
        <v>28207</v>
      </c>
      <c r="F47" s="21">
        <v>16925</v>
      </c>
      <c r="G47" s="21">
        <v>1037</v>
      </c>
      <c r="H47" s="21">
        <v>3176</v>
      </c>
      <c r="I47" s="21">
        <v>364</v>
      </c>
      <c r="J47" s="21">
        <v>4577</v>
      </c>
      <c r="K47" s="21"/>
      <c r="L47" s="21">
        <v>641</v>
      </c>
      <c r="M47" s="21">
        <v>1338</v>
      </c>
      <c r="N47" s="21">
        <v>1979</v>
      </c>
      <c r="O47" s="21">
        <v>17937</v>
      </c>
      <c r="P47" s="21">
        <v>-820</v>
      </c>
      <c r="Q47" s="21"/>
      <c r="R47" s="21">
        <v>17117</v>
      </c>
      <c r="S47" s="21"/>
      <c r="T47" s="21"/>
      <c r="U47" s="21">
        <v>222275</v>
      </c>
      <c r="V47" s="21">
        <v>222275</v>
      </c>
      <c r="W47" s="21">
        <v>245948</v>
      </c>
      <c r="X47" s="21">
        <v>16925</v>
      </c>
      <c r="Y47" s="21">
        <v>229023</v>
      </c>
      <c r="Z47" s="4">
        <v>1353.16</v>
      </c>
      <c r="AA47" s="19">
        <v>16925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62510852</v>
      </c>
      <c r="D48" s="40">
        <f>+D28+D32+D38+D42+D47</f>
        <v>0</v>
      </c>
      <c r="E48" s="41">
        <f t="shared" si="9"/>
        <v>67986961</v>
      </c>
      <c r="F48" s="42">
        <f t="shared" si="9"/>
        <v>69986942</v>
      </c>
      <c r="G48" s="42">
        <f t="shared" si="9"/>
        <v>4098008</v>
      </c>
      <c r="H48" s="42">
        <f t="shared" si="9"/>
        <v>4351475</v>
      </c>
      <c r="I48" s="42">
        <f t="shared" si="9"/>
        <v>9428529</v>
      </c>
      <c r="J48" s="42">
        <f t="shared" si="9"/>
        <v>17878012</v>
      </c>
      <c r="K48" s="42">
        <f t="shared" si="9"/>
        <v>4566988</v>
      </c>
      <c r="L48" s="42">
        <f t="shared" si="9"/>
        <v>5233288</v>
      </c>
      <c r="M48" s="42">
        <f t="shared" si="9"/>
        <v>5741341</v>
      </c>
      <c r="N48" s="42">
        <f t="shared" si="9"/>
        <v>15541617</v>
      </c>
      <c r="O48" s="42">
        <f t="shared" si="9"/>
        <v>-2056661</v>
      </c>
      <c r="P48" s="42">
        <f t="shared" si="9"/>
        <v>4603710</v>
      </c>
      <c r="Q48" s="42">
        <f t="shared" si="9"/>
        <v>4188108</v>
      </c>
      <c r="R48" s="42">
        <f t="shared" si="9"/>
        <v>6735157</v>
      </c>
      <c r="S48" s="42">
        <f t="shared" si="9"/>
        <v>3746508</v>
      </c>
      <c r="T48" s="42">
        <f t="shared" si="9"/>
        <v>3485116</v>
      </c>
      <c r="U48" s="42">
        <f t="shared" si="9"/>
        <v>10967246</v>
      </c>
      <c r="V48" s="42">
        <f t="shared" si="9"/>
        <v>18198870</v>
      </c>
      <c r="W48" s="42">
        <f t="shared" si="9"/>
        <v>58353656</v>
      </c>
      <c r="X48" s="42">
        <f t="shared" si="9"/>
        <v>69986942</v>
      </c>
      <c r="Y48" s="42">
        <f t="shared" si="9"/>
        <v>-11633286</v>
      </c>
      <c r="Z48" s="43">
        <f>+IF(X48&lt;&gt;0,+(Y48/X48)*100,0)</f>
        <v>-16.62208073043111</v>
      </c>
      <c r="AA48" s="40">
        <f>+AA28+AA32+AA38+AA42+AA47</f>
        <v>69986942</v>
      </c>
    </row>
    <row r="49" spans="1:27" ht="12.75">
      <c r="A49" s="14" t="s">
        <v>88</v>
      </c>
      <c r="B49" s="15"/>
      <c r="C49" s="44">
        <f aca="true" t="shared" si="10" ref="C49:Y49">+C25-C48</f>
        <v>26110156</v>
      </c>
      <c r="D49" s="44">
        <f>+D25-D48</f>
        <v>0</v>
      </c>
      <c r="E49" s="45">
        <f t="shared" si="10"/>
        <v>13927433</v>
      </c>
      <c r="F49" s="46">
        <f t="shared" si="10"/>
        <v>6880467</v>
      </c>
      <c r="G49" s="46">
        <f t="shared" si="10"/>
        <v>7669574</v>
      </c>
      <c r="H49" s="46">
        <f t="shared" si="10"/>
        <v>-712170</v>
      </c>
      <c r="I49" s="46">
        <f t="shared" si="10"/>
        <v>-2643566</v>
      </c>
      <c r="J49" s="46">
        <f t="shared" si="10"/>
        <v>4313838</v>
      </c>
      <c r="K49" s="46">
        <f t="shared" si="10"/>
        <v>-1520384</v>
      </c>
      <c r="L49" s="46">
        <f t="shared" si="10"/>
        <v>9927135</v>
      </c>
      <c r="M49" s="46">
        <f t="shared" si="10"/>
        <v>10930335</v>
      </c>
      <c r="N49" s="46">
        <f t="shared" si="10"/>
        <v>19337086</v>
      </c>
      <c r="O49" s="46">
        <f t="shared" si="10"/>
        <v>-2434589</v>
      </c>
      <c r="P49" s="46">
        <f t="shared" si="10"/>
        <v>-1538867</v>
      </c>
      <c r="Q49" s="46">
        <f t="shared" si="10"/>
        <v>-442329</v>
      </c>
      <c r="R49" s="46">
        <f t="shared" si="10"/>
        <v>-4415785</v>
      </c>
      <c r="S49" s="46">
        <f t="shared" si="10"/>
        <v>-539052</v>
      </c>
      <c r="T49" s="46">
        <f t="shared" si="10"/>
        <v>-3200730</v>
      </c>
      <c r="U49" s="46">
        <f t="shared" si="10"/>
        <v>-7287838</v>
      </c>
      <c r="V49" s="46">
        <f t="shared" si="10"/>
        <v>-11027620</v>
      </c>
      <c r="W49" s="46">
        <f t="shared" si="10"/>
        <v>8207519</v>
      </c>
      <c r="X49" s="46">
        <f>IF(F25=F48,0,X25-X48)</f>
        <v>6880467</v>
      </c>
      <c r="Y49" s="46">
        <f t="shared" si="10"/>
        <v>1327052</v>
      </c>
      <c r="Z49" s="47">
        <f>+IF(X49&lt;&gt;0,+(Y49/X49)*100,0)</f>
        <v>19.287237334326292</v>
      </c>
      <c r="AA49" s="44">
        <f>+AA25-AA48</f>
        <v>6880467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39340068</v>
      </c>
      <c r="F5" s="21">
        <f t="shared" si="0"/>
        <v>38967473</v>
      </c>
      <c r="G5" s="21">
        <f t="shared" si="0"/>
        <v>1072334</v>
      </c>
      <c r="H5" s="21">
        <f t="shared" si="0"/>
        <v>293876</v>
      </c>
      <c r="I5" s="21">
        <f t="shared" si="0"/>
        <v>295813</v>
      </c>
      <c r="J5" s="21">
        <f t="shared" si="0"/>
        <v>1662023</v>
      </c>
      <c r="K5" s="21">
        <f t="shared" si="0"/>
        <v>301027</v>
      </c>
      <c r="L5" s="21">
        <f t="shared" si="0"/>
        <v>310144</v>
      </c>
      <c r="M5" s="21">
        <f t="shared" si="0"/>
        <v>295320</v>
      </c>
      <c r="N5" s="21">
        <f t="shared" si="0"/>
        <v>906491</v>
      </c>
      <c r="O5" s="21">
        <f t="shared" si="0"/>
        <v>291982</v>
      </c>
      <c r="P5" s="21">
        <f t="shared" si="0"/>
        <v>271656</v>
      </c>
      <c r="Q5" s="21">
        <f t="shared" si="0"/>
        <v>305495</v>
      </c>
      <c r="R5" s="21">
        <f t="shared" si="0"/>
        <v>869133</v>
      </c>
      <c r="S5" s="21">
        <f t="shared" si="0"/>
        <v>10</v>
      </c>
      <c r="T5" s="21">
        <f t="shared" si="0"/>
        <v>577257</v>
      </c>
      <c r="U5" s="21">
        <f t="shared" si="0"/>
        <v>344820</v>
      </c>
      <c r="V5" s="21">
        <f t="shared" si="0"/>
        <v>922087</v>
      </c>
      <c r="W5" s="21">
        <f t="shared" si="0"/>
        <v>4359734</v>
      </c>
      <c r="X5" s="21">
        <f t="shared" si="0"/>
        <v>38967473</v>
      </c>
      <c r="Y5" s="21">
        <f t="shared" si="0"/>
        <v>-34607739</v>
      </c>
      <c r="Z5" s="4">
        <f>+IF(X5&lt;&gt;0,+(Y5/X5)*100,0)</f>
        <v>-88.81186367922805</v>
      </c>
      <c r="AA5" s="19">
        <f>SUM(AA6:AA8)</f>
        <v>38967473</v>
      </c>
    </row>
    <row r="6" spans="1:27" ht="12.75">
      <c r="A6" s="5" t="s">
        <v>32</v>
      </c>
      <c r="B6" s="3"/>
      <c r="C6" s="22"/>
      <c r="D6" s="22"/>
      <c r="E6" s="23">
        <v>1738000</v>
      </c>
      <c r="F6" s="24">
        <v>1738000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1738000</v>
      </c>
      <c r="Y6" s="24">
        <v>-1738000</v>
      </c>
      <c r="Z6" s="6">
        <v>-100</v>
      </c>
      <c r="AA6" s="22">
        <v>1738000</v>
      </c>
    </row>
    <row r="7" spans="1:27" ht="12.75">
      <c r="A7" s="5" t="s">
        <v>33</v>
      </c>
      <c r="B7" s="3"/>
      <c r="C7" s="25"/>
      <c r="D7" s="25"/>
      <c r="E7" s="26">
        <v>37602068</v>
      </c>
      <c r="F7" s="27">
        <v>37229473</v>
      </c>
      <c r="G7" s="27">
        <v>1072334</v>
      </c>
      <c r="H7" s="27">
        <v>293876</v>
      </c>
      <c r="I7" s="27">
        <v>295813</v>
      </c>
      <c r="J7" s="27">
        <v>1662023</v>
      </c>
      <c r="K7" s="27">
        <v>301027</v>
      </c>
      <c r="L7" s="27">
        <v>310144</v>
      </c>
      <c r="M7" s="27">
        <v>295320</v>
      </c>
      <c r="N7" s="27">
        <v>906491</v>
      </c>
      <c r="O7" s="27">
        <v>291982</v>
      </c>
      <c r="P7" s="27">
        <v>271656</v>
      </c>
      <c r="Q7" s="27">
        <v>305495</v>
      </c>
      <c r="R7" s="27">
        <v>869133</v>
      </c>
      <c r="S7" s="27">
        <v>10</v>
      </c>
      <c r="T7" s="27">
        <v>577257</v>
      </c>
      <c r="U7" s="27">
        <v>344820</v>
      </c>
      <c r="V7" s="27">
        <v>922087</v>
      </c>
      <c r="W7" s="27">
        <v>4359734</v>
      </c>
      <c r="X7" s="27">
        <v>37229473</v>
      </c>
      <c r="Y7" s="27">
        <v>-32869739</v>
      </c>
      <c r="Z7" s="7">
        <v>-88.29</v>
      </c>
      <c r="AA7" s="25">
        <v>37229473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3036625</v>
      </c>
      <c r="F9" s="21">
        <f t="shared" si="1"/>
        <v>2860000</v>
      </c>
      <c r="G9" s="21">
        <f t="shared" si="1"/>
        <v>59626</v>
      </c>
      <c r="H9" s="21">
        <f t="shared" si="1"/>
        <v>12679</v>
      </c>
      <c r="I9" s="21">
        <f t="shared" si="1"/>
        <v>16640</v>
      </c>
      <c r="J9" s="21">
        <f t="shared" si="1"/>
        <v>88945</v>
      </c>
      <c r="K9" s="21">
        <f t="shared" si="1"/>
        <v>26736</v>
      </c>
      <c r="L9" s="21">
        <f t="shared" si="1"/>
        <v>28302</v>
      </c>
      <c r="M9" s="21">
        <f t="shared" si="1"/>
        <v>49092</v>
      </c>
      <c r="N9" s="21">
        <f t="shared" si="1"/>
        <v>104130</v>
      </c>
      <c r="O9" s="21">
        <f t="shared" si="1"/>
        <v>33018</v>
      </c>
      <c r="P9" s="21">
        <f t="shared" si="1"/>
        <v>-9494</v>
      </c>
      <c r="Q9" s="21">
        <f t="shared" si="1"/>
        <v>24403</v>
      </c>
      <c r="R9" s="21">
        <f t="shared" si="1"/>
        <v>47927</v>
      </c>
      <c r="S9" s="21">
        <f t="shared" si="1"/>
        <v>3000</v>
      </c>
      <c r="T9" s="21">
        <f t="shared" si="1"/>
        <v>27864</v>
      </c>
      <c r="U9" s="21">
        <f t="shared" si="1"/>
        <v>13144</v>
      </c>
      <c r="V9" s="21">
        <f t="shared" si="1"/>
        <v>44008</v>
      </c>
      <c r="W9" s="21">
        <f t="shared" si="1"/>
        <v>285010</v>
      </c>
      <c r="X9" s="21">
        <f t="shared" si="1"/>
        <v>2860000</v>
      </c>
      <c r="Y9" s="21">
        <f t="shared" si="1"/>
        <v>-2574990</v>
      </c>
      <c r="Z9" s="4">
        <f>+IF(X9&lt;&gt;0,+(Y9/X9)*100,0)</f>
        <v>-90.03461538461538</v>
      </c>
      <c r="AA9" s="19">
        <f>SUM(AA10:AA14)</f>
        <v>2860000</v>
      </c>
    </row>
    <row r="10" spans="1:27" ht="12.75">
      <c r="A10" s="5" t="s">
        <v>36</v>
      </c>
      <c r="B10" s="3"/>
      <c r="C10" s="22"/>
      <c r="D10" s="22"/>
      <c r="E10" s="23">
        <v>860000</v>
      </c>
      <c r="F10" s="24">
        <v>860000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860000</v>
      </c>
      <c r="Y10" s="24">
        <v>-860000</v>
      </c>
      <c r="Z10" s="6">
        <v>-100</v>
      </c>
      <c r="AA10" s="22">
        <v>860000</v>
      </c>
    </row>
    <row r="11" spans="1:27" ht="12.75">
      <c r="A11" s="5" t="s">
        <v>37</v>
      </c>
      <c r="B11" s="3"/>
      <c r="C11" s="22"/>
      <c r="D11" s="22"/>
      <c r="E11" s="23">
        <v>2000000</v>
      </c>
      <c r="F11" s="24">
        <v>2000000</v>
      </c>
      <c r="G11" s="24">
        <v>59626</v>
      </c>
      <c r="H11" s="24">
        <v>12679</v>
      </c>
      <c r="I11" s="24">
        <v>16640</v>
      </c>
      <c r="J11" s="24">
        <v>88945</v>
      </c>
      <c r="K11" s="24">
        <v>26736</v>
      </c>
      <c r="L11" s="24">
        <v>28302</v>
      </c>
      <c r="M11" s="24">
        <v>49092</v>
      </c>
      <c r="N11" s="24">
        <v>104130</v>
      </c>
      <c r="O11" s="24">
        <v>33018</v>
      </c>
      <c r="P11" s="24">
        <v>-9494</v>
      </c>
      <c r="Q11" s="24">
        <v>24403</v>
      </c>
      <c r="R11" s="24">
        <v>47927</v>
      </c>
      <c r="S11" s="24">
        <v>3000</v>
      </c>
      <c r="T11" s="24">
        <v>27864</v>
      </c>
      <c r="U11" s="24">
        <v>13144</v>
      </c>
      <c r="V11" s="24">
        <v>44008</v>
      </c>
      <c r="W11" s="24">
        <v>285010</v>
      </c>
      <c r="X11" s="24">
        <v>2000000</v>
      </c>
      <c r="Y11" s="24">
        <v>-1714990</v>
      </c>
      <c r="Z11" s="6">
        <v>-85.75</v>
      </c>
      <c r="AA11" s="22">
        <v>2000000</v>
      </c>
    </row>
    <row r="12" spans="1:27" ht="12.75">
      <c r="A12" s="5" t="s">
        <v>38</v>
      </c>
      <c r="B12" s="3"/>
      <c r="C12" s="22"/>
      <c r="D12" s="22"/>
      <c r="E12" s="23">
        <v>176625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8503000</v>
      </c>
      <c r="F15" s="21">
        <f t="shared" si="2"/>
        <v>8503000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8503000</v>
      </c>
      <c r="Y15" s="21">
        <f t="shared" si="2"/>
        <v>-8503000</v>
      </c>
      <c r="Z15" s="4">
        <f>+IF(X15&lt;&gt;0,+(Y15/X15)*100,0)</f>
        <v>-100</v>
      </c>
      <c r="AA15" s="19">
        <f>SUM(AA16:AA18)</f>
        <v>8503000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/>
      <c r="D17" s="22"/>
      <c r="E17" s="23">
        <v>8503000</v>
      </c>
      <c r="F17" s="24">
        <v>8503000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8503000</v>
      </c>
      <c r="Y17" s="24">
        <v>-8503000</v>
      </c>
      <c r="Z17" s="6">
        <v>-100</v>
      </c>
      <c r="AA17" s="22">
        <v>8503000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16541511</v>
      </c>
      <c r="F19" s="21">
        <f t="shared" si="3"/>
        <v>13456262</v>
      </c>
      <c r="G19" s="21">
        <f t="shared" si="3"/>
        <v>895885</v>
      </c>
      <c r="H19" s="21">
        <f t="shared" si="3"/>
        <v>1176693</v>
      </c>
      <c r="I19" s="21">
        <f t="shared" si="3"/>
        <v>1202056</v>
      </c>
      <c r="J19" s="21">
        <f t="shared" si="3"/>
        <v>3274634</v>
      </c>
      <c r="K19" s="21">
        <f t="shared" si="3"/>
        <v>674237</v>
      </c>
      <c r="L19" s="21">
        <f t="shared" si="3"/>
        <v>6414331</v>
      </c>
      <c r="M19" s="21">
        <f t="shared" si="3"/>
        <v>1809089</v>
      </c>
      <c r="N19" s="21">
        <f t="shared" si="3"/>
        <v>8897657</v>
      </c>
      <c r="O19" s="21">
        <f t="shared" si="3"/>
        <v>1951233</v>
      </c>
      <c r="P19" s="21">
        <f t="shared" si="3"/>
        <v>80785</v>
      </c>
      <c r="Q19" s="21">
        <f t="shared" si="3"/>
        <v>1190542</v>
      </c>
      <c r="R19" s="21">
        <f t="shared" si="3"/>
        <v>3222560</v>
      </c>
      <c r="S19" s="21">
        <f t="shared" si="3"/>
        <v>145004</v>
      </c>
      <c r="T19" s="21">
        <f t="shared" si="3"/>
        <v>2743521</v>
      </c>
      <c r="U19" s="21">
        <f t="shared" si="3"/>
        <v>1689698</v>
      </c>
      <c r="V19" s="21">
        <f t="shared" si="3"/>
        <v>4578223</v>
      </c>
      <c r="W19" s="21">
        <f t="shared" si="3"/>
        <v>19973074</v>
      </c>
      <c r="X19" s="21">
        <f t="shared" si="3"/>
        <v>13456262</v>
      </c>
      <c r="Y19" s="21">
        <f t="shared" si="3"/>
        <v>6516812</v>
      </c>
      <c r="Z19" s="4">
        <f>+IF(X19&lt;&gt;0,+(Y19/X19)*100,0)</f>
        <v>48.429586165905505</v>
      </c>
      <c r="AA19" s="19">
        <f>SUM(AA20:AA23)</f>
        <v>13456262</v>
      </c>
    </row>
    <row r="20" spans="1:27" ht="12.75">
      <c r="A20" s="5" t="s">
        <v>46</v>
      </c>
      <c r="B20" s="3"/>
      <c r="C20" s="22"/>
      <c r="D20" s="22"/>
      <c r="E20" s="23">
        <v>9610160</v>
      </c>
      <c r="F20" s="24">
        <v>3806151</v>
      </c>
      <c r="G20" s="24">
        <v>452656</v>
      </c>
      <c r="H20" s="24">
        <v>620124</v>
      </c>
      <c r="I20" s="24">
        <v>501805</v>
      </c>
      <c r="J20" s="24">
        <v>1574585</v>
      </c>
      <c r="K20" s="24">
        <v>-250540</v>
      </c>
      <c r="L20" s="24">
        <v>5527198</v>
      </c>
      <c r="M20" s="24">
        <v>1003598</v>
      </c>
      <c r="N20" s="24">
        <v>6280256</v>
      </c>
      <c r="O20" s="24">
        <v>729326</v>
      </c>
      <c r="P20" s="24">
        <v>63638</v>
      </c>
      <c r="Q20" s="24">
        <v>640108</v>
      </c>
      <c r="R20" s="24">
        <v>1433072</v>
      </c>
      <c r="S20" s="24">
        <v>145004</v>
      </c>
      <c r="T20" s="24">
        <v>892189</v>
      </c>
      <c r="U20" s="24">
        <v>723450</v>
      </c>
      <c r="V20" s="24">
        <v>1760643</v>
      </c>
      <c r="W20" s="24">
        <v>11048556</v>
      </c>
      <c r="X20" s="24">
        <v>3806151</v>
      </c>
      <c r="Y20" s="24">
        <v>7242405</v>
      </c>
      <c r="Z20" s="6">
        <v>190.28</v>
      </c>
      <c r="AA20" s="22">
        <v>3806151</v>
      </c>
    </row>
    <row r="21" spans="1:27" ht="12.75">
      <c r="A21" s="5" t="s">
        <v>47</v>
      </c>
      <c r="B21" s="3"/>
      <c r="C21" s="22"/>
      <c r="D21" s="22"/>
      <c r="E21" s="23">
        <v>2785217</v>
      </c>
      <c r="F21" s="24">
        <v>3533321</v>
      </c>
      <c r="G21" s="24">
        <v>40701</v>
      </c>
      <c r="H21" s="24">
        <v>265892</v>
      </c>
      <c r="I21" s="24">
        <v>367360</v>
      </c>
      <c r="J21" s="24">
        <v>673953</v>
      </c>
      <c r="K21" s="24">
        <v>537696</v>
      </c>
      <c r="L21" s="24">
        <v>494110</v>
      </c>
      <c r="M21" s="24">
        <v>413555</v>
      </c>
      <c r="N21" s="24">
        <v>1445361</v>
      </c>
      <c r="O21" s="24">
        <v>852642</v>
      </c>
      <c r="P21" s="24">
        <v>-104367</v>
      </c>
      <c r="Q21" s="24">
        <v>207506</v>
      </c>
      <c r="R21" s="24">
        <v>955781</v>
      </c>
      <c r="S21" s="24"/>
      <c r="T21" s="24">
        <v>1184791</v>
      </c>
      <c r="U21" s="24">
        <v>634325</v>
      </c>
      <c r="V21" s="24">
        <v>1819116</v>
      </c>
      <c r="W21" s="24">
        <v>4894211</v>
      </c>
      <c r="X21" s="24">
        <v>3533321</v>
      </c>
      <c r="Y21" s="24">
        <v>1360890</v>
      </c>
      <c r="Z21" s="6">
        <v>38.52</v>
      </c>
      <c r="AA21" s="22">
        <v>3533321</v>
      </c>
    </row>
    <row r="22" spans="1:27" ht="12.75">
      <c r="A22" s="5" t="s">
        <v>48</v>
      </c>
      <c r="B22" s="3"/>
      <c r="C22" s="25"/>
      <c r="D22" s="25"/>
      <c r="E22" s="26">
        <v>2250960</v>
      </c>
      <c r="F22" s="27">
        <v>4130616</v>
      </c>
      <c r="G22" s="27">
        <v>279470</v>
      </c>
      <c r="H22" s="27">
        <v>199438</v>
      </c>
      <c r="I22" s="27">
        <v>228957</v>
      </c>
      <c r="J22" s="27">
        <v>707865</v>
      </c>
      <c r="K22" s="27">
        <v>264527</v>
      </c>
      <c r="L22" s="27">
        <v>270274</v>
      </c>
      <c r="M22" s="27">
        <v>266949</v>
      </c>
      <c r="N22" s="27">
        <v>801750</v>
      </c>
      <c r="O22" s="27">
        <v>244289</v>
      </c>
      <c r="P22" s="27">
        <v>77068</v>
      </c>
      <c r="Q22" s="27">
        <v>232075</v>
      </c>
      <c r="R22" s="27">
        <v>553432</v>
      </c>
      <c r="S22" s="27"/>
      <c r="T22" s="27">
        <v>447464</v>
      </c>
      <c r="U22" s="27">
        <v>221687</v>
      </c>
      <c r="V22" s="27">
        <v>669151</v>
      </c>
      <c r="W22" s="27">
        <v>2732198</v>
      </c>
      <c r="X22" s="27">
        <v>4130616</v>
      </c>
      <c r="Y22" s="27">
        <v>-1398418</v>
      </c>
      <c r="Z22" s="7">
        <v>-33.85</v>
      </c>
      <c r="AA22" s="25">
        <v>4130616</v>
      </c>
    </row>
    <row r="23" spans="1:27" ht="12.75">
      <c r="A23" s="5" t="s">
        <v>49</v>
      </c>
      <c r="B23" s="3"/>
      <c r="C23" s="22"/>
      <c r="D23" s="22"/>
      <c r="E23" s="23">
        <v>1895174</v>
      </c>
      <c r="F23" s="24">
        <v>1986174</v>
      </c>
      <c r="G23" s="24">
        <v>123058</v>
      </c>
      <c r="H23" s="24">
        <v>91239</v>
      </c>
      <c r="I23" s="24">
        <v>103934</v>
      </c>
      <c r="J23" s="24">
        <v>318231</v>
      </c>
      <c r="K23" s="24">
        <v>122554</v>
      </c>
      <c r="L23" s="24">
        <v>122749</v>
      </c>
      <c r="M23" s="24">
        <v>124987</v>
      </c>
      <c r="N23" s="24">
        <v>370290</v>
      </c>
      <c r="O23" s="24">
        <v>124976</v>
      </c>
      <c r="P23" s="24">
        <v>44446</v>
      </c>
      <c r="Q23" s="24">
        <v>110853</v>
      </c>
      <c r="R23" s="24">
        <v>280275</v>
      </c>
      <c r="S23" s="24"/>
      <c r="T23" s="24">
        <v>219077</v>
      </c>
      <c r="U23" s="24">
        <v>110236</v>
      </c>
      <c r="V23" s="24">
        <v>329313</v>
      </c>
      <c r="W23" s="24">
        <v>1298109</v>
      </c>
      <c r="X23" s="24">
        <v>1986174</v>
      </c>
      <c r="Y23" s="24">
        <v>-688065</v>
      </c>
      <c r="Z23" s="6">
        <v>-34.64</v>
      </c>
      <c r="AA23" s="22">
        <v>1986174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67421204</v>
      </c>
      <c r="F25" s="42">
        <f t="shared" si="4"/>
        <v>63786735</v>
      </c>
      <c r="G25" s="42">
        <f t="shared" si="4"/>
        <v>2027845</v>
      </c>
      <c r="H25" s="42">
        <f t="shared" si="4"/>
        <v>1483248</v>
      </c>
      <c r="I25" s="42">
        <f t="shared" si="4"/>
        <v>1514509</v>
      </c>
      <c r="J25" s="42">
        <f t="shared" si="4"/>
        <v>5025602</v>
      </c>
      <c r="K25" s="42">
        <f t="shared" si="4"/>
        <v>1002000</v>
      </c>
      <c r="L25" s="42">
        <f t="shared" si="4"/>
        <v>6752777</v>
      </c>
      <c r="M25" s="42">
        <f t="shared" si="4"/>
        <v>2153501</v>
      </c>
      <c r="N25" s="42">
        <f t="shared" si="4"/>
        <v>9908278</v>
      </c>
      <c r="O25" s="42">
        <f t="shared" si="4"/>
        <v>2276233</v>
      </c>
      <c r="P25" s="42">
        <f t="shared" si="4"/>
        <v>342947</v>
      </c>
      <c r="Q25" s="42">
        <f t="shared" si="4"/>
        <v>1520440</v>
      </c>
      <c r="R25" s="42">
        <f t="shared" si="4"/>
        <v>4139620</v>
      </c>
      <c r="S25" s="42">
        <f t="shared" si="4"/>
        <v>148014</v>
      </c>
      <c r="T25" s="42">
        <f t="shared" si="4"/>
        <v>3348642</v>
      </c>
      <c r="U25" s="42">
        <f t="shared" si="4"/>
        <v>2047662</v>
      </c>
      <c r="V25" s="42">
        <f t="shared" si="4"/>
        <v>5544318</v>
      </c>
      <c r="W25" s="42">
        <f t="shared" si="4"/>
        <v>24617818</v>
      </c>
      <c r="X25" s="42">
        <f t="shared" si="4"/>
        <v>63786735</v>
      </c>
      <c r="Y25" s="42">
        <f t="shared" si="4"/>
        <v>-39168917</v>
      </c>
      <c r="Z25" s="43">
        <f>+IF(X25&lt;&gt;0,+(Y25/X25)*100,0)</f>
        <v>-61.40605409573009</v>
      </c>
      <c r="AA25" s="40">
        <f>+AA5+AA9+AA15+AA19+AA24</f>
        <v>63786735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25247179</v>
      </c>
      <c r="F28" s="21">
        <f t="shared" si="5"/>
        <v>26177997</v>
      </c>
      <c r="G28" s="21">
        <f t="shared" si="5"/>
        <v>2763879</v>
      </c>
      <c r="H28" s="21">
        <f t="shared" si="5"/>
        <v>1997523</v>
      </c>
      <c r="I28" s="21">
        <f t="shared" si="5"/>
        <v>2214906</v>
      </c>
      <c r="J28" s="21">
        <f t="shared" si="5"/>
        <v>6976308</v>
      </c>
      <c r="K28" s="21">
        <f t="shared" si="5"/>
        <v>2462439</v>
      </c>
      <c r="L28" s="21">
        <f t="shared" si="5"/>
        <v>2519261</v>
      </c>
      <c r="M28" s="21">
        <f t="shared" si="5"/>
        <v>1743310</v>
      </c>
      <c r="N28" s="21">
        <f t="shared" si="5"/>
        <v>6725010</v>
      </c>
      <c r="O28" s="21">
        <f t="shared" si="5"/>
        <v>2297807</v>
      </c>
      <c r="P28" s="21">
        <f t="shared" si="5"/>
        <v>2741593</v>
      </c>
      <c r="Q28" s="21">
        <f t="shared" si="5"/>
        <v>2172665</v>
      </c>
      <c r="R28" s="21">
        <f t="shared" si="5"/>
        <v>7212065</v>
      </c>
      <c r="S28" s="21">
        <f t="shared" si="5"/>
        <v>2139809</v>
      </c>
      <c r="T28" s="21">
        <f t="shared" si="5"/>
        <v>1788032</v>
      </c>
      <c r="U28" s="21">
        <f t="shared" si="5"/>
        <v>1678374</v>
      </c>
      <c r="V28" s="21">
        <f t="shared" si="5"/>
        <v>5606215</v>
      </c>
      <c r="W28" s="21">
        <f t="shared" si="5"/>
        <v>26519598</v>
      </c>
      <c r="X28" s="21">
        <f t="shared" si="5"/>
        <v>26177997</v>
      </c>
      <c r="Y28" s="21">
        <f t="shared" si="5"/>
        <v>341601</v>
      </c>
      <c r="Z28" s="4">
        <f>+IF(X28&lt;&gt;0,+(Y28/X28)*100,0)</f>
        <v>1.3049164915100264</v>
      </c>
      <c r="AA28" s="19">
        <f>SUM(AA29:AA31)</f>
        <v>26177997</v>
      </c>
    </row>
    <row r="29" spans="1:27" ht="12.75">
      <c r="A29" s="5" t="s">
        <v>32</v>
      </c>
      <c r="B29" s="3"/>
      <c r="C29" s="22"/>
      <c r="D29" s="22"/>
      <c r="E29" s="23">
        <v>6475749</v>
      </c>
      <c r="F29" s="24">
        <v>5904566</v>
      </c>
      <c r="G29" s="24">
        <v>301015</v>
      </c>
      <c r="H29" s="24">
        <v>291903</v>
      </c>
      <c r="I29" s="24">
        <v>333497</v>
      </c>
      <c r="J29" s="24">
        <v>926415</v>
      </c>
      <c r="K29" s="24">
        <v>305766</v>
      </c>
      <c r="L29" s="24">
        <v>291546</v>
      </c>
      <c r="M29" s="24">
        <v>275553</v>
      </c>
      <c r="N29" s="24">
        <v>872865</v>
      </c>
      <c r="O29" s="24">
        <v>391405</v>
      </c>
      <c r="P29" s="24">
        <v>527947</v>
      </c>
      <c r="Q29" s="24">
        <v>621792</v>
      </c>
      <c r="R29" s="24">
        <v>1541144</v>
      </c>
      <c r="S29" s="24">
        <v>698786</v>
      </c>
      <c r="T29" s="24">
        <v>412352</v>
      </c>
      <c r="U29" s="24">
        <v>430662</v>
      </c>
      <c r="V29" s="24">
        <v>1541800</v>
      </c>
      <c r="W29" s="24">
        <v>4882224</v>
      </c>
      <c r="X29" s="24">
        <v>5904566</v>
      </c>
      <c r="Y29" s="24">
        <v>-1022342</v>
      </c>
      <c r="Z29" s="6">
        <v>-17.31</v>
      </c>
      <c r="AA29" s="22">
        <v>5904566</v>
      </c>
    </row>
    <row r="30" spans="1:27" ht="12.75">
      <c r="A30" s="5" t="s">
        <v>33</v>
      </c>
      <c r="B30" s="3"/>
      <c r="C30" s="25"/>
      <c r="D30" s="25"/>
      <c r="E30" s="26">
        <v>18771430</v>
      </c>
      <c r="F30" s="27">
        <v>20273431</v>
      </c>
      <c r="G30" s="27">
        <v>2462864</v>
      </c>
      <c r="H30" s="27">
        <v>1705620</v>
      </c>
      <c r="I30" s="27">
        <v>1881409</v>
      </c>
      <c r="J30" s="27">
        <v>6049893</v>
      </c>
      <c r="K30" s="27">
        <v>2156673</v>
      </c>
      <c r="L30" s="27">
        <v>2227715</v>
      </c>
      <c r="M30" s="27">
        <v>1467757</v>
      </c>
      <c r="N30" s="27">
        <v>5852145</v>
      </c>
      <c r="O30" s="27">
        <v>1906402</v>
      </c>
      <c r="P30" s="27">
        <v>2213646</v>
      </c>
      <c r="Q30" s="27">
        <v>1550873</v>
      </c>
      <c r="R30" s="27">
        <v>5670921</v>
      </c>
      <c r="S30" s="27">
        <v>1441023</v>
      </c>
      <c r="T30" s="27">
        <v>1375680</v>
      </c>
      <c r="U30" s="27">
        <v>1247712</v>
      </c>
      <c r="V30" s="27">
        <v>4064415</v>
      </c>
      <c r="W30" s="27">
        <v>21637374</v>
      </c>
      <c r="X30" s="27">
        <v>20273431</v>
      </c>
      <c r="Y30" s="27">
        <v>1363943</v>
      </c>
      <c r="Z30" s="7">
        <v>6.73</v>
      </c>
      <c r="AA30" s="25">
        <v>20273431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5228875</v>
      </c>
      <c r="F32" s="21">
        <f t="shared" si="6"/>
        <v>6953709</v>
      </c>
      <c r="G32" s="21">
        <f t="shared" si="6"/>
        <v>434013</v>
      </c>
      <c r="H32" s="21">
        <f t="shared" si="6"/>
        <v>463646</v>
      </c>
      <c r="I32" s="21">
        <f t="shared" si="6"/>
        <v>511550</v>
      </c>
      <c r="J32" s="21">
        <f t="shared" si="6"/>
        <v>1409209</v>
      </c>
      <c r="K32" s="21">
        <f t="shared" si="6"/>
        <v>484991</v>
      </c>
      <c r="L32" s="21">
        <f t="shared" si="6"/>
        <v>491529</v>
      </c>
      <c r="M32" s="21">
        <f t="shared" si="6"/>
        <v>497872</v>
      </c>
      <c r="N32" s="21">
        <f t="shared" si="6"/>
        <v>1474392</v>
      </c>
      <c r="O32" s="21">
        <f t="shared" si="6"/>
        <v>483739</v>
      </c>
      <c r="P32" s="21">
        <f t="shared" si="6"/>
        <v>457273</v>
      </c>
      <c r="Q32" s="21">
        <f t="shared" si="6"/>
        <v>450490</v>
      </c>
      <c r="R32" s="21">
        <f t="shared" si="6"/>
        <v>1391502</v>
      </c>
      <c r="S32" s="21">
        <f t="shared" si="6"/>
        <v>513289</v>
      </c>
      <c r="T32" s="21">
        <f t="shared" si="6"/>
        <v>412924</v>
      </c>
      <c r="U32" s="21">
        <f t="shared" si="6"/>
        <v>434808</v>
      </c>
      <c r="V32" s="21">
        <f t="shared" si="6"/>
        <v>1361021</v>
      </c>
      <c r="W32" s="21">
        <f t="shared" si="6"/>
        <v>5636124</v>
      </c>
      <c r="X32" s="21">
        <f t="shared" si="6"/>
        <v>6953709</v>
      </c>
      <c r="Y32" s="21">
        <f t="shared" si="6"/>
        <v>-1317585</v>
      </c>
      <c r="Z32" s="4">
        <f>+IF(X32&lt;&gt;0,+(Y32/X32)*100,0)</f>
        <v>-18.94794562153809</v>
      </c>
      <c r="AA32" s="19">
        <f>SUM(AA33:AA37)</f>
        <v>6953709</v>
      </c>
    </row>
    <row r="33" spans="1:27" ht="12.75">
      <c r="A33" s="5" t="s">
        <v>36</v>
      </c>
      <c r="B33" s="3"/>
      <c r="C33" s="22"/>
      <c r="D33" s="22"/>
      <c r="E33" s="23">
        <v>1469493</v>
      </c>
      <c r="F33" s="24">
        <v>2718483</v>
      </c>
      <c r="G33" s="24">
        <v>159659</v>
      </c>
      <c r="H33" s="24">
        <v>180595</v>
      </c>
      <c r="I33" s="24">
        <v>182195</v>
      </c>
      <c r="J33" s="24">
        <v>522449</v>
      </c>
      <c r="K33" s="24">
        <v>192504</v>
      </c>
      <c r="L33" s="24">
        <v>217295</v>
      </c>
      <c r="M33" s="24">
        <v>215996</v>
      </c>
      <c r="N33" s="24">
        <v>625795</v>
      </c>
      <c r="O33" s="24">
        <v>181130</v>
      </c>
      <c r="P33" s="24">
        <v>155784</v>
      </c>
      <c r="Q33" s="24">
        <v>155434</v>
      </c>
      <c r="R33" s="24">
        <v>492348</v>
      </c>
      <c r="S33" s="24">
        <v>185639</v>
      </c>
      <c r="T33" s="24">
        <v>155434</v>
      </c>
      <c r="U33" s="24">
        <v>177045</v>
      </c>
      <c r="V33" s="24">
        <v>518118</v>
      </c>
      <c r="W33" s="24">
        <v>2158710</v>
      </c>
      <c r="X33" s="24">
        <v>2718483</v>
      </c>
      <c r="Y33" s="24">
        <v>-559773</v>
      </c>
      <c r="Z33" s="6">
        <v>-20.59</v>
      </c>
      <c r="AA33" s="22">
        <v>2718483</v>
      </c>
    </row>
    <row r="34" spans="1:27" ht="12.75">
      <c r="A34" s="5" t="s">
        <v>37</v>
      </c>
      <c r="B34" s="3"/>
      <c r="C34" s="22"/>
      <c r="D34" s="22"/>
      <c r="E34" s="23">
        <v>3759382</v>
      </c>
      <c r="F34" s="24">
        <v>4235226</v>
      </c>
      <c r="G34" s="24">
        <v>274354</v>
      </c>
      <c r="H34" s="24">
        <v>283051</v>
      </c>
      <c r="I34" s="24">
        <v>329355</v>
      </c>
      <c r="J34" s="24">
        <v>886760</v>
      </c>
      <c r="K34" s="24">
        <v>292487</v>
      </c>
      <c r="L34" s="24">
        <v>274234</v>
      </c>
      <c r="M34" s="24">
        <v>281876</v>
      </c>
      <c r="N34" s="24">
        <v>848597</v>
      </c>
      <c r="O34" s="24">
        <v>302609</v>
      </c>
      <c r="P34" s="24">
        <v>301489</v>
      </c>
      <c r="Q34" s="24">
        <v>295056</v>
      </c>
      <c r="R34" s="24">
        <v>899154</v>
      </c>
      <c r="S34" s="24">
        <v>327650</v>
      </c>
      <c r="T34" s="24">
        <v>257490</v>
      </c>
      <c r="U34" s="24">
        <v>257763</v>
      </c>
      <c r="V34" s="24">
        <v>842903</v>
      </c>
      <c r="W34" s="24">
        <v>3477414</v>
      </c>
      <c r="X34" s="24">
        <v>4235226</v>
      </c>
      <c r="Y34" s="24">
        <v>-757812</v>
      </c>
      <c r="Z34" s="6">
        <v>-17.89</v>
      </c>
      <c r="AA34" s="22">
        <v>4235226</v>
      </c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5637002</v>
      </c>
      <c r="F38" s="21">
        <f t="shared" si="7"/>
        <v>4137002</v>
      </c>
      <c r="G38" s="21">
        <f t="shared" si="7"/>
        <v>182678</v>
      </c>
      <c r="H38" s="21">
        <f t="shared" si="7"/>
        <v>137129</v>
      </c>
      <c r="I38" s="21">
        <f t="shared" si="7"/>
        <v>94599</v>
      </c>
      <c r="J38" s="21">
        <f t="shared" si="7"/>
        <v>414406</v>
      </c>
      <c r="K38" s="21">
        <f t="shared" si="7"/>
        <v>174628</v>
      </c>
      <c r="L38" s="21">
        <f t="shared" si="7"/>
        <v>171292</v>
      </c>
      <c r="M38" s="21">
        <f t="shared" si="7"/>
        <v>427776</v>
      </c>
      <c r="N38" s="21">
        <f t="shared" si="7"/>
        <v>773696</v>
      </c>
      <c r="O38" s="21">
        <f t="shared" si="7"/>
        <v>31188</v>
      </c>
      <c r="P38" s="21">
        <f t="shared" si="7"/>
        <v>34053</v>
      </c>
      <c r="Q38" s="21">
        <f t="shared" si="7"/>
        <v>634987</v>
      </c>
      <c r="R38" s="21">
        <f t="shared" si="7"/>
        <v>700228</v>
      </c>
      <c r="S38" s="21">
        <f t="shared" si="7"/>
        <v>48706</v>
      </c>
      <c r="T38" s="21">
        <f t="shared" si="7"/>
        <v>56205</v>
      </c>
      <c r="U38" s="21">
        <f t="shared" si="7"/>
        <v>168145</v>
      </c>
      <c r="V38" s="21">
        <f t="shared" si="7"/>
        <v>273056</v>
      </c>
      <c r="W38" s="21">
        <f t="shared" si="7"/>
        <v>2161386</v>
      </c>
      <c r="X38" s="21">
        <f t="shared" si="7"/>
        <v>4137002</v>
      </c>
      <c r="Y38" s="21">
        <f t="shared" si="7"/>
        <v>-1975616</v>
      </c>
      <c r="Z38" s="4">
        <f>+IF(X38&lt;&gt;0,+(Y38/X38)*100,0)</f>
        <v>-47.75477507625087</v>
      </c>
      <c r="AA38" s="19">
        <f>SUM(AA39:AA41)</f>
        <v>4137002</v>
      </c>
    </row>
    <row r="39" spans="1:27" ht="12.75">
      <c r="A39" s="5" t="s">
        <v>42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/>
      <c r="AA39" s="22"/>
    </row>
    <row r="40" spans="1:27" ht="12.75">
      <c r="A40" s="5" t="s">
        <v>43</v>
      </c>
      <c r="B40" s="3"/>
      <c r="C40" s="22"/>
      <c r="D40" s="22"/>
      <c r="E40" s="23">
        <v>5637002</v>
      </c>
      <c r="F40" s="24">
        <v>4137002</v>
      </c>
      <c r="G40" s="24">
        <v>182678</v>
      </c>
      <c r="H40" s="24">
        <v>137129</v>
      </c>
      <c r="I40" s="24">
        <v>94599</v>
      </c>
      <c r="J40" s="24">
        <v>414406</v>
      </c>
      <c r="K40" s="24">
        <v>174628</v>
      </c>
      <c r="L40" s="24">
        <v>171292</v>
      </c>
      <c r="M40" s="24">
        <v>427776</v>
      </c>
      <c r="N40" s="24">
        <v>773696</v>
      </c>
      <c r="O40" s="24">
        <v>31188</v>
      </c>
      <c r="P40" s="24">
        <v>34053</v>
      </c>
      <c r="Q40" s="24">
        <v>634987</v>
      </c>
      <c r="R40" s="24">
        <v>700228</v>
      </c>
      <c r="S40" s="24">
        <v>48706</v>
      </c>
      <c r="T40" s="24">
        <v>56205</v>
      </c>
      <c r="U40" s="24">
        <v>168145</v>
      </c>
      <c r="V40" s="24">
        <v>273056</v>
      </c>
      <c r="W40" s="24">
        <v>2161386</v>
      </c>
      <c r="X40" s="24">
        <v>4137002</v>
      </c>
      <c r="Y40" s="24">
        <v>-1975616</v>
      </c>
      <c r="Z40" s="6">
        <v>-47.75</v>
      </c>
      <c r="AA40" s="22">
        <v>4137002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36841030</v>
      </c>
      <c r="F42" s="21">
        <f t="shared" si="8"/>
        <v>32139364</v>
      </c>
      <c r="G42" s="21">
        <f t="shared" si="8"/>
        <v>493046</v>
      </c>
      <c r="H42" s="21">
        <f t="shared" si="8"/>
        <v>1033000</v>
      </c>
      <c r="I42" s="21">
        <f t="shared" si="8"/>
        <v>516344</v>
      </c>
      <c r="J42" s="21">
        <f t="shared" si="8"/>
        <v>2042390</v>
      </c>
      <c r="K42" s="21">
        <f t="shared" si="8"/>
        <v>671997</v>
      </c>
      <c r="L42" s="21">
        <f t="shared" si="8"/>
        <v>583933</v>
      </c>
      <c r="M42" s="21">
        <f t="shared" si="8"/>
        <v>2236423</v>
      </c>
      <c r="N42" s="21">
        <f t="shared" si="8"/>
        <v>3492353</v>
      </c>
      <c r="O42" s="21">
        <f t="shared" si="8"/>
        <v>632195</v>
      </c>
      <c r="P42" s="21">
        <f t="shared" si="8"/>
        <v>578914</v>
      </c>
      <c r="Q42" s="21">
        <f t="shared" si="8"/>
        <v>725163</v>
      </c>
      <c r="R42" s="21">
        <f t="shared" si="8"/>
        <v>1936272</v>
      </c>
      <c r="S42" s="21">
        <f t="shared" si="8"/>
        <v>657961</v>
      </c>
      <c r="T42" s="21">
        <f t="shared" si="8"/>
        <v>472176</v>
      </c>
      <c r="U42" s="21">
        <f t="shared" si="8"/>
        <v>867445</v>
      </c>
      <c r="V42" s="21">
        <f t="shared" si="8"/>
        <v>1997582</v>
      </c>
      <c r="W42" s="21">
        <f t="shared" si="8"/>
        <v>9468597</v>
      </c>
      <c r="X42" s="21">
        <f t="shared" si="8"/>
        <v>32139364</v>
      </c>
      <c r="Y42" s="21">
        <f t="shared" si="8"/>
        <v>-22670767</v>
      </c>
      <c r="Z42" s="4">
        <f>+IF(X42&lt;&gt;0,+(Y42/X42)*100,0)</f>
        <v>-70.5389409697093</v>
      </c>
      <c r="AA42" s="19">
        <f>SUM(AA43:AA46)</f>
        <v>32139364</v>
      </c>
    </row>
    <row r="43" spans="1:27" ht="12.75">
      <c r="A43" s="5" t="s">
        <v>46</v>
      </c>
      <c r="B43" s="3"/>
      <c r="C43" s="22"/>
      <c r="D43" s="22"/>
      <c r="E43" s="23">
        <v>15891427</v>
      </c>
      <c r="F43" s="24">
        <v>14503649</v>
      </c>
      <c r="G43" s="24">
        <v>74070</v>
      </c>
      <c r="H43" s="24">
        <v>608978</v>
      </c>
      <c r="I43" s="24">
        <v>88819</v>
      </c>
      <c r="J43" s="24">
        <v>771867</v>
      </c>
      <c r="K43" s="24">
        <v>184801</v>
      </c>
      <c r="L43" s="24">
        <v>147699</v>
      </c>
      <c r="M43" s="24">
        <v>1424676</v>
      </c>
      <c r="N43" s="24">
        <v>1757176</v>
      </c>
      <c r="O43" s="24">
        <v>92289</v>
      </c>
      <c r="P43" s="24">
        <v>170586</v>
      </c>
      <c r="Q43" s="24">
        <v>136279</v>
      </c>
      <c r="R43" s="24">
        <v>399154</v>
      </c>
      <c r="S43" s="24">
        <v>82471</v>
      </c>
      <c r="T43" s="24">
        <v>80711</v>
      </c>
      <c r="U43" s="24">
        <v>140198</v>
      </c>
      <c r="V43" s="24">
        <v>303380</v>
      </c>
      <c r="W43" s="24">
        <v>3231577</v>
      </c>
      <c r="X43" s="24">
        <v>14503649</v>
      </c>
      <c r="Y43" s="24">
        <v>-11272072</v>
      </c>
      <c r="Z43" s="6">
        <v>-77.72</v>
      </c>
      <c r="AA43" s="22">
        <v>14503649</v>
      </c>
    </row>
    <row r="44" spans="1:27" ht="12.75">
      <c r="A44" s="5" t="s">
        <v>47</v>
      </c>
      <c r="B44" s="3"/>
      <c r="C44" s="22"/>
      <c r="D44" s="22"/>
      <c r="E44" s="23">
        <v>6701940</v>
      </c>
      <c r="F44" s="24">
        <v>6163060</v>
      </c>
      <c r="G44" s="24">
        <v>92758</v>
      </c>
      <c r="H44" s="24">
        <v>153979</v>
      </c>
      <c r="I44" s="24">
        <v>109062</v>
      </c>
      <c r="J44" s="24">
        <v>355799</v>
      </c>
      <c r="K44" s="24">
        <v>178057</v>
      </c>
      <c r="L44" s="24">
        <v>150568</v>
      </c>
      <c r="M44" s="24">
        <v>449894</v>
      </c>
      <c r="N44" s="24">
        <v>778519</v>
      </c>
      <c r="O44" s="24">
        <v>220801</v>
      </c>
      <c r="P44" s="24">
        <v>119157</v>
      </c>
      <c r="Q44" s="24">
        <v>203267</v>
      </c>
      <c r="R44" s="24">
        <v>543225</v>
      </c>
      <c r="S44" s="24">
        <v>196983</v>
      </c>
      <c r="T44" s="24">
        <v>77453</v>
      </c>
      <c r="U44" s="24">
        <v>74892</v>
      </c>
      <c r="V44" s="24">
        <v>349328</v>
      </c>
      <c r="W44" s="24">
        <v>2026871</v>
      </c>
      <c r="X44" s="24">
        <v>6163060</v>
      </c>
      <c r="Y44" s="24">
        <v>-4136189</v>
      </c>
      <c r="Z44" s="6">
        <v>-67.11</v>
      </c>
      <c r="AA44" s="22">
        <v>6163060</v>
      </c>
    </row>
    <row r="45" spans="1:27" ht="12.75">
      <c r="A45" s="5" t="s">
        <v>48</v>
      </c>
      <c r="B45" s="3"/>
      <c r="C45" s="25"/>
      <c r="D45" s="25"/>
      <c r="E45" s="26">
        <v>7170873</v>
      </c>
      <c r="F45" s="27">
        <v>5895865</v>
      </c>
      <c r="G45" s="27">
        <v>258232</v>
      </c>
      <c r="H45" s="27">
        <v>222132</v>
      </c>
      <c r="I45" s="27">
        <v>271517</v>
      </c>
      <c r="J45" s="27">
        <v>751881</v>
      </c>
      <c r="K45" s="27">
        <v>254054</v>
      </c>
      <c r="L45" s="27">
        <v>232158</v>
      </c>
      <c r="M45" s="27">
        <v>280533</v>
      </c>
      <c r="N45" s="27">
        <v>766745</v>
      </c>
      <c r="O45" s="27">
        <v>242855</v>
      </c>
      <c r="P45" s="27">
        <v>239947</v>
      </c>
      <c r="Q45" s="27">
        <v>336126</v>
      </c>
      <c r="R45" s="27">
        <v>818928</v>
      </c>
      <c r="S45" s="27">
        <v>311536</v>
      </c>
      <c r="T45" s="27">
        <v>264721</v>
      </c>
      <c r="U45" s="27">
        <v>607905</v>
      </c>
      <c r="V45" s="27">
        <v>1184162</v>
      </c>
      <c r="W45" s="27">
        <v>3521716</v>
      </c>
      <c r="X45" s="27">
        <v>5895865</v>
      </c>
      <c r="Y45" s="27">
        <v>-2374149</v>
      </c>
      <c r="Z45" s="7">
        <v>-40.27</v>
      </c>
      <c r="AA45" s="25">
        <v>5895865</v>
      </c>
    </row>
    <row r="46" spans="1:27" ht="12.75">
      <c r="A46" s="5" t="s">
        <v>49</v>
      </c>
      <c r="B46" s="3"/>
      <c r="C46" s="22"/>
      <c r="D46" s="22"/>
      <c r="E46" s="23">
        <v>7076790</v>
      </c>
      <c r="F46" s="24">
        <v>5576790</v>
      </c>
      <c r="G46" s="24">
        <v>67986</v>
      </c>
      <c r="H46" s="24">
        <v>47911</v>
      </c>
      <c r="I46" s="24">
        <v>46946</v>
      </c>
      <c r="J46" s="24">
        <v>162843</v>
      </c>
      <c r="K46" s="24">
        <v>55085</v>
      </c>
      <c r="L46" s="24">
        <v>53508</v>
      </c>
      <c r="M46" s="24">
        <v>81320</v>
      </c>
      <c r="N46" s="24">
        <v>189913</v>
      </c>
      <c r="O46" s="24">
        <v>76250</v>
      </c>
      <c r="P46" s="24">
        <v>49224</v>
      </c>
      <c r="Q46" s="24">
        <v>49491</v>
      </c>
      <c r="R46" s="24">
        <v>174965</v>
      </c>
      <c r="S46" s="24">
        <v>66971</v>
      </c>
      <c r="T46" s="24">
        <v>49291</v>
      </c>
      <c r="U46" s="24">
        <v>44450</v>
      </c>
      <c r="V46" s="24">
        <v>160712</v>
      </c>
      <c r="W46" s="24">
        <v>688433</v>
      </c>
      <c r="X46" s="24">
        <v>5576790</v>
      </c>
      <c r="Y46" s="24">
        <v>-4888357</v>
      </c>
      <c r="Z46" s="6">
        <v>-87.66</v>
      </c>
      <c r="AA46" s="22">
        <v>5576790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72954086</v>
      </c>
      <c r="F48" s="42">
        <f t="shared" si="9"/>
        <v>69408072</v>
      </c>
      <c r="G48" s="42">
        <f t="shared" si="9"/>
        <v>3873616</v>
      </c>
      <c r="H48" s="42">
        <f t="shared" si="9"/>
        <v>3631298</v>
      </c>
      <c r="I48" s="42">
        <f t="shared" si="9"/>
        <v>3337399</v>
      </c>
      <c r="J48" s="42">
        <f t="shared" si="9"/>
        <v>10842313</v>
      </c>
      <c r="K48" s="42">
        <f t="shared" si="9"/>
        <v>3794055</v>
      </c>
      <c r="L48" s="42">
        <f t="shared" si="9"/>
        <v>3766015</v>
      </c>
      <c r="M48" s="42">
        <f t="shared" si="9"/>
        <v>4905381</v>
      </c>
      <c r="N48" s="42">
        <f t="shared" si="9"/>
        <v>12465451</v>
      </c>
      <c r="O48" s="42">
        <f t="shared" si="9"/>
        <v>3444929</v>
      </c>
      <c r="P48" s="42">
        <f t="shared" si="9"/>
        <v>3811833</v>
      </c>
      <c r="Q48" s="42">
        <f t="shared" si="9"/>
        <v>3983305</v>
      </c>
      <c r="R48" s="42">
        <f t="shared" si="9"/>
        <v>11240067</v>
      </c>
      <c r="S48" s="42">
        <f t="shared" si="9"/>
        <v>3359765</v>
      </c>
      <c r="T48" s="42">
        <f t="shared" si="9"/>
        <v>2729337</v>
      </c>
      <c r="U48" s="42">
        <f t="shared" si="9"/>
        <v>3148772</v>
      </c>
      <c r="V48" s="42">
        <f t="shared" si="9"/>
        <v>9237874</v>
      </c>
      <c r="W48" s="42">
        <f t="shared" si="9"/>
        <v>43785705</v>
      </c>
      <c r="X48" s="42">
        <f t="shared" si="9"/>
        <v>69408072</v>
      </c>
      <c r="Y48" s="42">
        <f t="shared" si="9"/>
        <v>-25622367</v>
      </c>
      <c r="Z48" s="43">
        <f>+IF(X48&lt;&gt;0,+(Y48/X48)*100,0)</f>
        <v>-36.91554348318449</v>
      </c>
      <c r="AA48" s="40">
        <f>+AA28+AA32+AA38+AA42+AA47</f>
        <v>69408072</v>
      </c>
    </row>
    <row r="49" spans="1:27" ht="12.75">
      <c r="A49" s="14" t="s">
        <v>88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-5532882</v>
      </c>
      <c r="F49" s="46">
        <f t="shared" si="10"/>
        <v>-5621337</v>
      </c>
      <c r="G49" s="46">
        <f t="shared" si="10"/>
        <v>-1845771</v>
      </c>
      <c r="H49" s="46">
        <f t="shared" si="10"/>
        <v>-2148050</v>
      </c>
      <c r="I49" s="46">
        <f t="shared" si="10"/>
        <v>-1822890</v>
      </c>
      <c r="J49" s="46">
        <f t="shared" si="10"/>
        <v>-5816711</v>
      </c>
      <c r="K49" s="46">
        <f t="shared" si="10"/>
        <v>-2792055</v>
      </c>
      <c r="L49" s="46">
        <f t="shared" si="10"/>
        <v>2986762</v>
      </c>
      <c r="M49" s="46">
        <f t="shared" si="10"/>
        <v>-2751880</v>
      </c>
      <c r="N49" s="46">
        <f t="shared" si="10"/>
        <v>-2557173</v>
      </c>
      <c r="O49" s="46">
        <f t="shared" si="10"/>
        <v>-1168696</v>
      </c>
      <c r="P49" s="46">
        <f t="shared" si="10"/>
        <v>-3468886</v>
      </c>
      <c r="Q49" s="46">
        <f t="shared" si="10"/>
        <v>-2462865</v>
      </c>
      <c r="R49" s="46">
        <f t="shared" si="10"/>
        <v>-7100447</v>
      </c>
      <c r="S49" s="46">
        <f t="shared" si="10"/>
        <v>-3211751</v>
      </c>
      <c r="T49" s="46">
        <f t="shared" si="10"/>
        <v>619305</v>
      </c>
      <c r="U49" s="46">
        <f t="shared" si="10"/>
        <v>-1101110</v>
      </c>
      <c r="V49" s="46">
        <f t="shared" si="10"/>
        <v>-3693556</v>
      </c>
      <c r="W49" s="46">
        <f t="shared" si="10"/>
        <v>-19167887</v>
      </c>
      <c r="X49" s="46">
        <f>IF(F25=F48,0,X25-X48)</f>
        <v>-5621337</v>
      </c>
      <c r="Y49" s="46">
        <f t="shared" si="10"/>
        <v>-13546550</v>
      </c>
      <c r="Z49" s="47">
        <f>+IF(X49&lt;&gt;0,+(Y49/X49)*100,0)</f>
        <v>240.9844846519609</v>
      </c>
      <c r="AA49" s="44">
        <f>+AA25-AA48</f>
        <v>-5621337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56628739</v>
      </c>
      <c r="D5" s="19">
        <f>SUM(D6:D8)</f>
        <v>0</v>
      </c>
      <c r="E5" s="20">
        <f t="shared" si="0"/>
        <v>66540468</v>
      </c>
      <c r="F5" s="21">
        <f t="shared" si="0"/>
        <v>68656477</v>
      </c>
      <c r="G5" s="21">
        <f t="shared" si="0"/>
        <v>21321041</v>
      </c>
      <c r="H5" s="21">
        <f t="shared" si="0"/>
        <v>2138656</v>
      </c>
      <c r="I5" s="21">
        <f t="shared" si="0"/>
        <v>2110108</v>
      </c>
      <c r="J5" s="21">
        <f t="shared" si="0"/>
        <v>25569805</v>
      </c>
      <c r="K5" s="21">
        <f t="shared" si="0"/>
        <v>367053</v>
      </c>
      <c r="L5" s="21">
        <f t="shared" si="0"/>
        <v>2385646</v>
      </c>
      <c r="M5" s="21">
        <f t="shared" si="0"/>
        <v>6411855</v>
      </c>
      <c r="N5" s="21">
        <f t="shared" si="0"/>
        <v>9164554</v>
      </c>
      <c r="O5" s="21">
        <f t="shared" si="0"/>
        <v>-319266</v>
      </c>
      <c r="P5" s="21">
        <f t="shared" si="0"/>
        <v>2381577</v>
      </c>
      <c r="Q5" s="21">
        <f t="shared" si="0"/>
        <v>7805791</v>
      </c>
      <c r="R5" s="21">
        <f t="shared" si="0"/>
        <v>9868102</v>
      </c>
      <c r="S5" s="21">
        <f t="shared" si="0"/>
        <v>2049249</v>
      </c>
      <c r="T5" s="21">
        <f t="shared" si="0"/>
        <v>2059487</v>
      </c>
      <c r="U5" s="21">
        <f t="shared" si="0"/>
        <v>0</v>
      </c>
      <c r="V5" s="21">
        <f t="shared" si="0"/>
        <v>4108736</v>
      </c>
      <c r="W5" s="21">
        <f t="shared" si="0"/>
        <v>48711197</v>
      </c>
      <c r="X5" s="21">
        <f t="shared" si="0"/>
        <v>68658003</v>
      </c>
      <c r="Y5" s="21">
        <f t="shared" si="0"/>
        <v>-19946806</v>
      </c>
      <c r="Z5" s="4">
        <f>+IF(X5&lt;&gt;0,+(Y5/X5)*100,0)</f>
        <v>-29.052412141961074</v>
      </c>
      <c r="AA5" s="19">
        <f>SUM(AA6:AA8)</f>
        <v>68656477</v>
      </c>
    </row>
    <row r="6" spans="1:27" ht="12.75">
      <c r="A6" s="5" t="s">
        <v>32</v>
      </c>
      <c r="B6" s="3"/>
      <c r="C6" s="22">
        <v>22877688</v>
      </c>
      <c r="D6" s="22"/>
      <c r="E6" s="23">
        <v>21329692</v>
      </c>
      <c r="F6" s="24">
        <v>21329592</v>
      </c>
      <c r="G6" s="24">
        <v>10581000</v>
      </c>
      <c r="H6" s="24">
        <v>1</v>
      </c>
      <c r="I6" s="24"/>
      <c r="J6" s="24">
        <v>10581001</v>
      </c>
      <c r="K6" s="24">
        <v>-1</v>
      </c>
      <c r="L6" s="24"/>
      <c r="M6" s="24">
        <v>4331000</v>
      </c>
      <c r="N6" s="24">
        <v>4330999</v>
      </c>
      <c r="O6" s="24"/>
      <c r="P6" s="24"/>
      <c r="Q6" s="24">
        <v>6349001</v>
      </c>
      <c r="R6" s="24">
        <v>6349001</v>
      </c>
      <c r="S6" s="24"/>
      <c r="T6" s="24"/>
      <c r="U6" s="24"/>
      <c r="V6" s="24"/>
      <c r="W6" s="24">
        <v>21261001</v>
      </c>
      <c r="X6" s="24">
        <v>21329592</v>
      </c>
      <c r="Y6" s="24">
        <v>-68591</v>
      </c>
      <c r="Z6" s="6">
        <v>-0.32</v>
      </c>
      <c r="AA6" s="22">
        <v>21329592</v>
      </c>
    </row>
    <row r="7" spans="1:27" ht="12.75">
      <c r="A7" s="5" t="s">
        <v>33</v>
      </c>
      <c r="B7" s="3"/>
      <c r="C7" s="25">
        <v>33751051</v>
      </c>
      <c r="D7" s="25"/>
      <c r="E7" s="26">
        <v>45210776</v>
      </c>
      <c r="F7" s="27">
        <v>47326885</v>
      </c>
      <c r="G7" s="27">
        <v>10740041</v>
      </c>
      <c r="H7" s="27">
        <v>2138655</v>
      </c>
      <c r="I7" s="27">
        <v>2110108</v>
      </c>
      <c r="J7" s="27">
        <v>14988804</v>
      </c>
      <c r="K7" s="27">
        <v>367054</v>
      </c>
      <c r="L7" s="27">
        <v>2385646</v>
      </c>
      <c r="M7" s="27">
        <v>2080855</v>
      </c>
      <c r="N7" s="27">
        <v>4833555</v>
      </c>
      <c r="O7" s="27">
        <v>-319266</v>
      </c>
      <c r="P7" s="27">
        <v>2381577</v>
      </c>
      <c r="Q7" s="27">
        <v>1456790</v>
      </c>
      <c r="R7" s="27">
        <v>3519101</v>
      </c>
      <c r="S7" s="27">
        <v>2049249</v>
      </c>
      <c r="T7" s="27">
        <v>2059487</v>
      </c>
      <c r="U7" s="27"/>
      <c r="V7" s="27">
        <v>4108736</v>
      </c>
      <c r="W7" s="27">
        <v>27450196</v>
      </c>
      <c r="X7" s="27">
        <v>47328411</v>
      </c>
      <c r="Y7" s="27">
        <v>-19878215</v>
      </c>
      <c r="Z7" s="7">
        <v>-42</v>
      </c>
      <c r="AA7" s="25">
        <v>47326885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839683</v>
      </c>
      <c r="D9" s="19">
        <f>SUM(D10:D14)</f>
        <v>0</v>
      </c>
      <c r="E9" s="20">
        <f t="shared" si="1"/>
        <v>454000</v>
      </c>
      <c r="F9" s="21">
        <f t="shared" si="1"/>
        <v>454000</v>
      </c>
      <c r="G9" s="21">
        <f t="shared" si="1"/>
        <v>0</v>
      </c>
      <c r="H9" s="21">
        <f t="shared" si="1"/>
        <v>0</v>
      </c>
      <c r="I9" s="21">
        <f t="shared" si="1"/>
        <v>227000</v>
      </c>
      <c r="J9" s="21">
        <f t="shared" si="1"/>
        <v>227000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227000</v>
      </c>
      <c r="X9" s="21">
        <f t="shared" si="1"/>
        <v>454000</v>
      </c>
      <c r="Y9" s="21">
        <f t="shared" si="1"/>
        <v>-227000</v>
      </c>
      <c r="Z9" s="4">
        <f>+IF(X9&lt;&gt;0,+(Y9/X9)*100,0)</f>
        <v>-50</v>
      </c>
      <c r="AA9" s="19">
        <f>SUM(AA10:AA14)</f>
        <v>454000</v>
      </c>
    </row>
    <row r="10" spans="1:27" ht="12.75">
      <c r="A10" s="5" t="s">
        <v>36</v>
      </c>
      <c r="B10" s="3"/>
      <c r="C10" s="22">
        <v>839683</v>
      </c>
      <c r="D10" s="22"/>
      <c r="E10" s="23">
        <v>454000</v>
      </c>
      <c r="F10" s="24">
        <v>454000</v>
      </c>
      <c r="G10" s="24"/>
      <c r="H10" s="24"/>
      <c r="I10" s="24">
        <v>227000</v>
      </c>
      <c r="J10" s="24">
        <v>227000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227000</v>
      </c>
      <c r="X10" s="24">
        <v>454000</v>
      </c>
      <c r="Y10" s="24">
        <v>-227000</v>
      </c>
      <c r="Z10" s="6">
        <v>-50</v>
      </c>
      <c r="AA10" s="22">
        <v>454000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13644766</v>
      </c>
      <c r="D15" s="19">
        <f>SUM(D16:D18)</f>
        <v>0</v>
      </c>
      <c r="E15" s="20">
        <f t="shared" si="2"/>
        <v>12657414</v>
      </c>
      <c r="F15" s="21">
        <f t="shared" si="2"/>
        <v>12657414</v>
      </c>
      <c r="G15" s="21">
        <f t="shared" si="2"/>
        <v>99913</v>
      </c>
      <c r="H15" s="21">
        <f t="shared" si="2"/>
        <v>62517</v>
      </c>
      <c r="I15" s="21">
        <f t="shared" si="2"/>
        <v>53649</v>
      </c>
      <c r="J15" s="21">
        <f t="shared" si="2"/>
        <v>216079</v>
      </c>
      <c r="K15" s="21">
        <f t="shared" si="2"/>
        <v>59337</v>
      </c>
      <c r="L15" s="21">
        <f t="shared" si="2"/>
        <v>42694</v>
      </c>
      <c r="M15" s="21">
        <f t="shared" si="2"/>
        <v>46446</v>
      </c>
      <c r="N15" s="21">
        <f t="shared" si="2"/>
        <v>148477</v>
      </c>
      <c r="O15" s="21">
        <f t="shared" si="2"/>
        <v>51961</v>
      </c>
      <c r="P15" s="21">
        <f t="shared" si="2"/>
        <v>80898</v>
      </c>
      <c r="Q15" s="21">
        <f t="shared" si="2"/>
        <v>59467</v>
      </c>
      <c r="R15" s="21">
        <f t="shared" si="2"/>
        <v>192326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556882</v>
      </c>
      <c r="X15" s="21">
        <f t="shared" si="2"/>
        <v>12671538</v>
      </c>
      <c r="Y15" s="21">
        <f t="shared" si="2"/>
        <v>-12114656</v>
      </c>
      <c r="Z15" s="4">
        <f>+IF(X15&lt;&gt;0,+(Y15/X15)*100,0)</f>
        <v>-95.60525328496036</v>
      </c>
      <c r="AA15" s="19">
        <f>SUM(AA16:AA18)</f>
        <v>12657414</v>
      </c>
    </row>
    <row r="16" spans="1:27" ht="12.75">
      <c r="A16" s="5" t="s">
        <v>42</v>
      </c>
      <c r="B16" s="3"/>
      <c r="C16" s="22">
        <v>13006206</v>
      </c>
      <c r="D16" s="22"/>
      <c r="E16" s="23">
        <v>11528000</v>
      </c>
      <c r="F16" s="24">
        <v>11528000</v>
      </c>
      <c r="G16" s="24"/>
      <c r="H16" s="24">
        <v>3531</v>
      </c>
      <c r="I16" s="24"/>
      <c r="J16" s="24">
        <v>3531</v>
      </c>
      <c r="K16" s="24"/>
      <c r="L16" s="24"/>
      <c r="M16" s="24">
        <v>1</v>
      </c>
      <c r="N16" s="24">
        <v>1</v>
      </c>
      <c r="O16" s="24"/>
      <c r="P16" s="24"/>
      <c r="Q16" s="24">
        <v>524</v>
      </c>
      <c r="R16" s="24">
        <v>524</v>
      </c>
      <c r="S16" s="24"/>
      <c r="T16" s="24"/>
      <c r="U16" s="24"/>
      <c r="V16" s="24"/>
      <c r="W16" s="24">
        <v>4056</v>
      </c>
      <c r="X16" s="24">
        <v>11542124</v>
      </c>
      <c r="Y16" s="24">
        <v>-11538068</v>
      </c>
      <c r="Z16" s="6">
        <v>-99.96</v>
      </c>
      <c r="AA16" s="22">
        <v>11528000</v>
      </c>
    </row>
    <row r="17" spans="1:27" ht="12.75">
      <c r="A17" s="5" t="s">
        <v>43</v>
      </c>
      <c r="B17" s="3"/>
      <c r="C17" s="22">
        <v>638560</v>
      </c>
      <c r="D17" s="22"/>
      <c r="E17" s="23">
        <v>1129414</v>
      </c>
      <c r="F17" s="24">
        <v>1129414</v>
      </c>
      <c r="G17" s="24">
        <v>99913</v>
      </c>
      <c r="H17" s="24">
        <v>58986</v>
      </c>
      <c r="I17" s="24">
        <v>53649</v>
      </c>
      <c r="J17" s="24">
        <v>212548</v>
      </c>
      <c r="K17" s="24">
        <v>59337</v>
      </c>
      <c r="L17" s="24">
        <v>42694</v>
      </c>
      <c r="M17" s="24">
        <v>46445</v>
      </c>
      <c r="N17" s="24">
        <v>148476</v>
      </c>
      <c r="O17" s="24">
        <v>51961</v>
      </c>
      <c r="P17" s="24">
        <v>80898</v>
      </c>
      <c r="Q17" s="24">
        <v>58943</v>
      </c>
      <c r="R17" s="24">
        <v>191802</v>
      </c>
      <c r="S17" s="24"/>
      <c r="T17" s="24"/>
      <c r="U17" s="24"/>
      <c r="V17" s="24"/>
      <c r="W17" s="24">
        <v>552826</v>
      </c>
      <c r="X17" s="24">
        <v>1129414</v>
      </c>
      <c r="Y17" s="24">
        <v>-576588</v>
      </c>
      <c r="Z17" s="6">
        <v>-51.05</v>
      </c>
      <c r="AA17" s="22">
        <v>1129414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19218461</v>
      </c>
      <c r="D19" s="19">
        <f>SUM(D20:D23)</f>
        <v>0</v>
      </c>
      <c r="E19" s="20">
        <f t="shared" si="3"/>
        <v>5055441</v>
      </c>
      <c r="F19" s="21">
        <f t="shared" si="3"/>
        <v>5055441</v>
      </c>
      <c r="G19" s="21">
        <f t="shared" si="3"/>
        <v>-30249</v>
      </c>
      <c r="H19" s="21">
        <f t="shared" si="3"/>
        <v>-67498</v>
      </c>
      <c r="I19" s="21">
        <f t="shared" si="3"/>
        <v>-68831</v>
      </c>
      <c r="J19" s="21">
        <f t="shared" si="3"/>
        <v>-166578</v>
      </c>
      <c r="K19" s="21">
        <f t="shared" si="3"/>
        <v>-28589</v>
      </c>
      <c r="L19" s="21">
        <f t="shared" si="3"/>
        <v>5210886</v>
      </c>
      <c r="M19" s="21">
        <f t="shared" si="3"/>
        <v>-64111</v>
      </c>
      <c r="N19" s="21">
        <f t="shared" si="3"/>
        <v>5118186</v>
      </c>
      <c r="O19" s="21">
        <f t="shared" si="3"/>
        <v>-65792</v>
      </c>
      <c r="P19" s="21">
        <f t="shared" si="3"/>
        <v>-63890</v>
      </c>
      <c r="Q19" s="21">
        <f t="shared" si="3"/>
        <v>-67500</v>
      </c>
      <c r="R19" s="21">
        <f t="shared" si="3"/>
        <v>-197182</v>
      </c>
      <c r="S19" s="21">
        <f t="shared" si="3"/>
        <v>-68167</v>
      </c>
      <c r="T19" s="21">
        <f t="shared" si="3"/>
        <v>-72353</v>
      </c>
      <c r="U19" s="21">
        <f t="shared" si="3"/>
        <v>0</v>
      </c>
      <c r="V19" s="21">
        <f t="shared" si="3"/>
        <v>-140520</v>
      </c>
      <c r="W19" s="21">
        <f t="shared" si="3"/>
        <v>4613906</v>
      </c>
      <c r="X19" s="21">
        <f t="shared" si="3"/>
        <v>5055441</v>
      </c>
      <c r="Y19" s="21">
        <f t="shared" si="3"/>
        <v>-441535</v>
      </c>
      <c r="Z19" s="4">
        <f>+IF(X19&lt;&gt;0,+(Y19/X19)*100,0)</f>
        <v>-8.733857244105906</v>
      </c>
      <c r="AA19" s="19">
        <f>SUM(AA20:AA23)</f>
        <v>5055441</v>
      </c>
    </row>
    <row r="20" spans="1:27" ht="12.75">
      <c r="A20" s="5" t="s">
        <v>46</v>
      </c>
      <c r="B20" s="3"/>
      <c r="C20" s="22">
        <v>10930021</v>
      </c>
      <c r="D20" s="22"/>
      <c r="E20" s="23">
        <v>6433000</v>
      </c>
      <c r="F20" s="24">
        <v>6433000</v>
      </c>
      <c r="G20" s="24">
        <v>-8718</v>
      </c>
      <c r="H20" s="24">
        <v>-34457</v>
      </c>
      <c r="I20" s="24">
        <v>-39326</v>
      </c>
      <c r="J20" s="24">
        <v>-82501</v>
      </c>
      <c r="K20" s="24">
        <v>-28589</v>
      </c>
      <c r="L20" s="24">
        <v>5241338</v>
      </c>
      <c r="M20" s="24">
        <v>-38819</v>
      </c>
      <c r="N20" s="24">
        <v>5173930</v>
      </c>
      <c r="O20" s="24">
        <v>-38525</v>
      </c>
      <c r="P20" s="24">
        <v>-38484</v>
      </c>
      <c r="Q20" s="24">
        <v>-38969</v>
      </c>
      <c r="R20" s="24">
        <v>-115978</v>
      </c>
      <c r="S20" s="24">
        <v>-38803</v>
      </c>
      <c r="T20" s="24">
        <v>-39230</v>
      </c>
      <c r="U20" s="24"/>
      <c r="V20" s="24">
        <v>-78033</v>
      </c>
      <c r="W20" s="24">
        <v>4897418</v>
      </c>
      <c r="X20" s="24">
        <v>6433000</v>
      </c>
      <c r="Y20" s="24">
        <v>-1535582</v>
      </c>
      <c r="Z20" s="6">
        <v>-23.87</v>
      </c>
      <c r="AA20" s="22">
        <v>6433000</v>
      </c>
    </row>
    <row r="21" spans="1:27" ht="12.75">
      <c r="A21" s="5" t="s">
        <v>47</v>
      </c>
      <c r="B21" s="3"/>
      <c r="C21" s="22">
        <v>8647192</v>
      </c>
      <c r="D21" s="22"/>
      <c r="E21" s="23">
        <v>-401605</v>
      </c>
      <c r="F21" s="24">
        <v>-401605</v>
      </c>
      <c r="G21" s="24">
        <v>-3647</v>
      </c>
      <c r="H21" s="24">
        <v>-11940</v>
      </c>
      <c r="I21" s="24">
        <v>-6335</v>
      </c>
      <c r="J21" s="24">
        <v>-21922</v>
      </c>
      <c r="K21" s="24"/>
      <c r="L21" s="24">
        <v>-7838</v>
      </c>
      <c r="M21" s="24">
        <v>-2418</v>
      </c>
      <c r="N21" s="24">
        <v>-10256</v>
      </c>
      <c r="O21" s="24">
        <v>-4003</v>
      </c>
      <c r="P21" s="24">
        <v>-1266</v>
      </c>
      <c r="Q21" s="24">
        <v>-2750</v>
      </c>
      <c r="R21" s="24">
        <v>-8019</v>
      </c>
      <c r="S21" s="24">
        <v>-4873</v>
      </c>
      <c r="T21" s="24">
        <v>-7763</v>
      </c>
      <c r="U21" s="24"/>
      <c r="V21" s="24">
        <v>-12636</v>
      </c>
      <c r="W21" s="24">
        <v>-52833</v>
      </c>
      <c r="X21" s="24">
        <v>-401605</v>
      </c>
      <c r="Y21" s="24">
        <v>348772</v>
      </c>
      <c r="Z21" s="6">
        <v>-86.84</v>
      </c>
      <c r="AA21" s="22">
        <v>-401605</v>
      </c>
    </row>
    <row r="22" spans="1:27" ht="12.75">
      <c r="A22" s="5" t="s">
        <v>48</v>
      </c>
      <c r="B22" s="3"/>
      <c r="C22" s="25">
        <v>-358752</v>
      </c>
      <c r="D22" s="25"/>
      <c r="E22" s="26">
        <v>-975954</v>
      </c>
      <c r="F22" s="27">
        <v>-975954</v>
      </c>
      <c r="G22" s="27">
        <v>-17884</v>
      </c>
      <c r="H22" s="27">
        <v>-21101</v>
      </c>
      <c r="I22" s="27">
        <v>-23170</v>
      </c>
      <c r="J22" s="27">
        <v>-62155</v>
      </c>
      <c r="K22" s="27"/>
      <c r="L22" s="27">
        <v>-22614</v>
      </c>
      <c r="M22" s="27">
        <v>-22874</v>
      </c>
      <c r="N22" s="27">
        <v>-45488</v>
      </c>
      <c r="O22" s="27">
        <v>-23264</v>
      </c>
      <c r="P22" s="27">
        <v>-24140</v>
      </c>
      <c r="Q22" s="27">
        <v>-25781</v>
      </c>
      <c r="R22" s="27">
        <v>-73185</v>
      </c>
      <c r="S22" s="27">
        <v>-24491</v>
      </c>
      <c r="T22" s="27">
        <v>-25360</v>
      </c>
      <c r="U22" s="27"/>
      <c r="V22" s="27">
        <v>-49851</v>
      </c>
      <c r="W22" s="27">
        <v>-230679</v>
      </c>
      <c r="X22" s="27">
        <v>-975954</v>
      </c>
      <c r="Y22" s="27">
        <v>745275</v>
      </c>
      <c r="Z22" s="7">
        <v>-76.36</v>
      </c>
      <c r="AA22" s="25">
        <v>-975954</v>
      </c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90331649</v>
      </c>
      <c r="D25" s="40">
        <f>+D5+D9+D15+D19+D24</f>
        <v>0</v>
      </c>
      <c r="E25" s="41">
        <f t="shared" si="4"/>
        <v>84707323</v>
      </c>
      <c r="F25" s="42">
        <f t="shared" si="4"/>
        <v>86823332</v>
      </c>
      <c r="G25" s="42">
        <f t="shared" si="4"/>
        <v>21390705</v>
      </c>
      <c r="H25" s="42">
        <f t="shared" si="4"/>
        <v>2133675</v>
      </c>
      <c r="I25" s="42">
        <f t="shared" si="4"/>
        <v>2321926</v>
      </c>
      <c r="J25" s="42">
        <f t="shared" si="4"/>
        <v>25846306</v>
      </c>
      <c r="K25" s="42">
        <f t="shared" si="4"/>
        <v>397801</v>
      </c>
      <c r="L25" s="42">
        <f t="shared" si="4"/>
        <v>7639226</v>
      </c>
      <c r="M25" s="42">
        <f t="shared" si="4"/>
        <v>6394190</v>
      </c>
      <c r="N25" s="42">
        <f t="shared" si="4"/>
        <v>14431217</v>
      </c>
      <c r="O25" s="42">
        <f t="shared" si="4"/>
        <v>-333097</v>
      </c>
      <c r="P25" s="42">
        <f t="shared" si="4"/>
        <v>2398585</v>
      </c>
      <c r="Q25" s="42">
        <f t="shared" si="4"/>
        <v>7797758</v>
      </c>
      <c r="R25" s="42">
        <f t="shared" si="4"/>
        <v>9863246</v>
      </c>
      <c r="S25" s="42">
        <f t="shared" si="4"/>
        <v>1981082</v>
      </c>
      <c r="T25" s="42">
        <f t="shared" si="4"/>
        <v>1987134</v>
      </c>
      <c r="U25" s="42">
        <f t="shared" si="4"/>
        <v>0</v>
      </c>
      <c r="V25" s="42">
        <f t="shared" si="4"/>
        <v>3968216</v>
      </c>
      <c r="W25" s="42">
        <f t="shared" si="4"/>
        <v>54108985</v>
      </c>
      <c r="X25" s="42">
        <f t="shared" si="4"/>
        <v>86838982</v>
      </c>
      <c r="Y25" s="42">
        <f t="shared" si="4"/>
        <v>-32729997</v>
      </c>
      <c r="Z25" s="43">
        <f>+IF(X25&lt;&gt;0,+(Y25/X25)*100,0)</f>
        <v>-37.690442985616755</v>
      </c>
      <c r="AA25" s="40">
        <f>+AA5+AA9+AA15+AA19+AA24</f>
        <v>86823332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45073106</v>
      </c>
      <c r="D28" s="19">
        <f>SUM(D29:D31)</f>
        <v>0</v>
      </c>
      <c r="E28" s="20">
        <f t="shared" si="5"/>
        <v>26697746</v>
      </c>
      <c r="F28" s="21">
        <f t="shared" si="5"/>
        <v>27088391</v>
      </c>
      <c r="G28" s="21">
        <f t="shared" si="5"/>
        <v>2089489</v>
      </c>
      <c r="H28" s="21">
        <f t="shared" si="5"/>
        <v>2757499</v>
      </c>
      <c r="I28" s="21">
        <f t="shared" si="5"/>
        <v>2869059</v>
      </c>
      <c r="J28" s="21">
        <f t="shared" si="5"/>
        <v>7716047</v>
      </c>
      <c r="K28" s="21">
        <f t="shared" si="5"/>
        <v>640767</v>
      </c>
      <c r="L28" s="21">
        <f t="shared" si="5"/>
        <v>2504927</v>
      </c>
      <c r="M28" s="21">
        <f t="shared" si="5"/>
        <v>2779014</v>
      </c>
      <c r="N28" s="21">
        <f t="shared" si="5"/>
        <v>5924708</v>
      </c>
      <c r="O28" s="21">
        <f t="shared" si="5"/>
        <v>2269090</v>
      </c>
      <c r="P28" s="21">
        <f t="shared" si="5"/>
        <v>1776204</v>
      </c>
      <c r="Q28" s="21">
        <f t="shared" si="5"/>
        <v>2527580</v>
      </c>
      <c r="R28" s="21">
        <f t="shared" si="5"/>
        <v>6572874</v>
      </c>
      <c r="S28" s="21">
        <f t="shared" si="5"/>
        <v>1981498</v>
      </c>
      <c r="T28" s="21">
        <f t="shared" si="5"/>
        <v>1740275</v>
      </c>
      <c r="U28" s="21">
        <f t="shared" si="5"/>
        <v>0</v>
      </c>
      <c r="V28" s="21">
        <f t="shared" si="5"/>
        <v>3721773</v>
      </c>
      <c r="W28" s="21">
        <f t="shared" si="5"/>
        <v>23935402</v>
      </c>
      <c r="X28" s="21">
        <f t="shared" si="5"/>
        <v>27088391</v>
      </c>
      <c r="Y28" s="21">
        <f t="shared" si="5"/>
        <v>-3152989</v>
      </c>
      <c r="Z28" s="4">
        <f>+IF(X28&lt;&gt;0,+(Y28/X28)*100,0)</f>
        <v>-11.639631899879177</v>
      </c>
      <c r="AA28" s="19">
        <f>SUM(AA29:AA31)</f>
        <v>27088391</v>
      </c>
    </row>
    <row r="29" spans="1:27" ht="12.75">
      <c r="A29" s="5" t="s">
        <v>32</v>
      </c>
      <c r="B29" s="3"/>
      <c r="C29" s="22">
        <v>6213264</v>
      </c>
      <c r="D29" s="22"/>
      <c r="E29" s="23">
        <v>6129936</v>
      </c>
      <c r="F29" s="24">
        <v>6339043</v>
      </c>
      <c r="G29" s="24">
        <v>682736</v>
      </c>
      <c r="H29" s="24">
        <v>515937</v>
      </c>
      <c r="I29" s="24">
        <v>501754</v>
      </c>
      <c r="J29" s="24">
        <v>1700427</v>
      </c>
      <c r="K29" s="24">
        <v>30218</v>
      </c>
      <c r="L29" s="24">
        <v>476376</v>
      </c>
      <c r="M29" s="24">
        <v>821640</v>
      </c>
      <c r="N29" s="24">
        <v>1328234</v>
      </c>
      <c r="O29" s="24">
        <v>424964</v>
      </c>
      <c r="P29" s="24">
        <v>413377</v>
      </c>
      <c r="Q29" s="24">
        <v>556640</v>
      </c>
      <c r="R29" s="24">
        <v>1394981</v>
      </c>
      <c r="S29" s="24">
        <v>434464</v>
      </c>
      <c r="T29" s="24">
        <v>522070</v>
      </c>
      <c r="U29" s="24"/>
      <c r="V29" s="24">
        <v>956534</v>
      </c>
      <c r="W29" s="24">
        <v>5380176</v>
      </c>
      <c r="X29" s="24">
        <v>6339043</v>
      </c>
      <c r="Y29" s="24">
        <v>-958867</v>
      </c>
      <c r="Z29" s="6">
        <v>-15.13</v>
      </c>
      <c r="AA29" s="22">
        <v>6339043</v>
      </c>
    </row>
    <row r="30" spans="1:27" ht="12.75">
      <c r="A30" s="5" t="s">
        <v>33</v>
      </c>
      <c r="B30" s="3"/>
      <c r="C30" s="25">
        <v>38859842</v>
      </c>
      <c r="D30" s="25"/>
      <c r="E30" s="26">
        <v>20567810</v>
      </c>
      <c r="F30" s="27">
        <v>20749348</v>
      </c>
      <c r="G30" s="27">
        <v>1406753</v>
      </c>
      <c r="H30" s="27">
        <v>2241562</v>
      </c>
      <c r="I30" s="27">
        <v>2367305</v>
      </c>
      <c r="J30" s="27">
        <v>6015620</v>
      </c>
      <c r="K30" s="27">
        <v>610549</v>
      </c>
      <c r="L30" s="27">
        <v>2028551</v>
      </c>
      <c r="M30" s="27">
        <v>1957374</v>
      </c>
      <c r="N30" s="27">
        <v>4596474</v>
      </c>
      <c r="O30" s="27">
        <v>1844126</v>
      </c>
      <c r="P30" s="27">
        <v>1362827</v>
      </c>
      <c r="Q30" s="27">
        <v>1970940</v>
      </c>
      <c r="R30" s="27">
        <v>5177893</v>
      </c>
      <c r="S30" s="27">
        <v>1547034</v>
      </c>
      <c r="T30" s="27">
        <v>1218205</v>
      </c>
      <c r="U30" s="27"/>
      <c r="V30" s="27">
        <v>2765239</v>
      </c>
      <c r="W30" s="27">
        <v>18555226</v>
      </c>
      <c r="X30" s="27">
        <v>20749348</v>
      </c>
      <c r="Y30" s="27">
        <v>-2194122</v>
      </c>
      <c r="Z30" s="7">
        <v>-10.57</v>
      </c>
      <c r="AA30" s="25">
        <v>20749348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1805493</v>
      </c>
      <c r="D32" s="19">
        <f>SUM(D33:D37)</f>
        <v>0</v>
      </c>
      <c r="E32" s="20">
        <f t="shared" si="6"/>
        <v>2181300</v>
      </c>
      <c r="F32" s="21">
        <f t="shared" si="6"/>
        <v>2065656</v>
      </c>
      <c r="G32" s="21">
        <f t="shared" si="6"/>
        <v>190513</v>
      </c>
      <c r="H32" s="21">
        <f t="shared" si="6"/>
        <v>141421</v>
      </c>
      <c r="I32" s="21">
        <f t="shared" si="6"/>
        <v>147980</v>
      </c>
      <c r="J32" s="21">
        <f t="shared" si="6"/>
        <v>479914</v>
      </c>
      <c r="K32" s="21">
        <f t="shared" si="6"/>
        <v>8900</v>
      </c>
      <c r="L32" s="21">
        <f t="shared" si="6"/>
        <v>141768</v>
      </c>
      <c r="M32" s="21">
        <f t="shared" si="6"/>
        <v>158382</v>
      </c>
      <c r="N32" s="21">
        <f t="shared" si="6"/>
        <v>309050</v>
      </c>
      <c r="O32" s="21">
        <f t="shared" si="6"/>
        <v>195857</v>
      </c>
      <c r="P32" s="21">
        <f t="shared" si="6"/>
        <v>142318</v>
      </c>
      <c r="Q32" s="21">
        <f t="shared" si="6"/>
        <v>146654</v>
      </c>
      <c r="R32" s="21">
        <f t="shared" si="6"/>
        <v>484829</v>
      </c>
      <c r="S32" s="21">
        <f t="shared" si="6"/>
        <v>163776</v>
      </c>
      <c r="T32" s="21">
        <f t="shared" si="6"/>
        <v>132192</v>
      </c>
      <c r="U32" s="21">
        <f t="shared" si="6"/>
        <v>0</v>
      </c>
      <c r="V32" s="21">
        <f t="shared" si="6"/>
        <v>295968</v>
      </c>
      <c r="W32" s="21">
        <f t="shared" si="6"/>
        <v>1569761</v>
      </c>
      <c r="X32" s="21">
        <f t="shared" si="6"/>
        <v>2065656</v>
      </c>
      <c r="Y32" s="21">
        <f t="shared" si="6"/>
        <v>-495895</v>
      </c>
      <c r="Z32" s="4">
        <f>+IF(X32&lt;&gt;0,+(Y32/X32)*100,0)</f>
        <v>-24.006659385686678</v>
      </c>
      <c r="AA32" s="19">
        <f>SUM(AA33:AA37)</f>
        <v>2065656</v>
      </c>
    </row>
    <row r="33" spans="1:27" ht="12.75">
      <c r="A33" s="5" t="s">
        <v>36</v>
      </c>
      <c r="B33" s="3"/>
      <c r="C33" s="22">
        <v>1805493</v>
      </c>
      <c r="D33" s="22"/>
      <c r="E33" s="23">
        <v>2181300</v>
      </c>
      <c r="F33" s="24">
        <v>2065656</v>
      </c>
      <c r="G33" s="24">
        <v>190513</v>
      </c>
      <c r="H33" s="24">
        <v>141421</v>
      </c>
      <c r="I33" s="24">
        <v>147980</v>
      </c>
      <c r="J33" s="24">
        <v>479914</v>
      </c>
      <c r="K33" s="24">
        <v>8900</v>
      </c>
      <c r="L33" s="24">
        <v>141768</v>
      </c>
      <c r="M33" s="24">
        <v>158382</v>
      </c>
      <c r="N33" s="24">
        <v>309050</v>
      </c>
      <c r="O33" s="24">
        <v>195857</v>
      </c>
      <c r="P33" s="24">
        <v>142318</v>
      </c>
      <c r="Q33" s="24">
        <v>146654</v>
      </c>
      <c r="R33" s="24">
        <v>484829</v>
      </c>
      <c r="S33" s="24">
        <v>163776</v>
      </c>
      <c r="T33" s="24">
        <v>132192</v>
      </c>
      <c r="U33" s="24"/>
      <c r="V33" s="24">
        <v>295968</v>
      </c>
      <c r="W33" s="24">
        <v>1569761</v>
      </c>
      <c r="X33" s="24">
        <v>2065656</v>
      </c>
      <c r="Y33" s="24">
        <v>-495895</v>
      </c>
      <c r="Z33" s="6">
        <v>-24.01</v>
      </c>
      <c r="AA33" s="22">
        <v>2065656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24295079</v>
      </c>
      <c r="D38" s="19">
        <f>SUM(D39:D41)</f>
        <v>0</v>
      </c>
      <c r="E38" s="20">
        <f t="shared" si="7"/>
        <v>15170523</v>
      </c>
      <c r="F38" s="21">
        <f t="shared" si="7"/>
        <v>15478520</v>
      </c>
      <c r="G38" s="21">
        <f t="shared" si="7"/>
        <v>814058</v>
      </c>
      <c r="H38" s="21">
        <f t="shared" si="7"/>
        <v>811422</v>
      </c>
      <c r="I38" s="21">
        <f t="shared" si="7"/>
        <v>830234</v>
      </c>
      <c r="J38" s="21">
        <f t="shared" si="7"/>
        <v>2455714</v>
      </c>
      <c r="K38" s="21">
        <f t="shared" si="7"/>
        <v>88820</v>
      </c>
      <c r="L38" s="21">
        <f t="shared" si="7"/>
        <v>848468</v>
      </c>
      <c r="M38" s="21">
        <f t="shared" si="7"/>
        <v>964153</v>
      </c>
      <c r="N38" s="21">
        <f t="shared" si="7"/>
        <v>1901441</v>
      </c>
      <c r="O38" s="21">
        <f t="shared" si="7"/>
        <v>855497</v>
      </c>
      <c r="P38" s="21">
        <f t="shared" si="7"/>
        <v>843261</v>
      </c>
      <c r="Q38" s="21">
        <f t="shared" si="7"/>
        <v>923196</v>
      </c>
      <c r="R38" s="21">
        <f t="shared" si="7"/>
        <v>2621954</v>
      </c>
      <c r="S38" s="21">
        <f t="shared" si="7"/>
        <v>851804</v>
      </c>
      <c r="T38" s="21">
        <f t="shared" si="7"/>
        <v>800576</v>
      </c>
      <c r="U38" s="21">
        <f t="shared" si="7"/>
        <v>0</v>
      </c>
      <c r="V38" s="21">
        <f t="shared" si="7"/>
        <v>1652380</v>
      </c>
      <c r="W38" s="21">
        <f t="shared" si="7"/>
        <v>8631489</v>
      </c>
      <c r="X38" s="21">
        <f t="shared" si="7"/>
        <v>15478520</v>
      </c>
      <c r="Y38" s="21">
        <f t="shared" si="7"/>
        <v>-6847031</v>
      </c>
      <c r="Z38" s="4">
        <f>+IF(X38&lt;&gt;0,+(Y38/X38)*100,0)</f>
        <v>-44.23569566082545</v>
      </c>
      <c r="AA38" s="19">
        <f>SUM(AA39:AA41)</f>
        <v>15478520</v>
      </c>
    </row>
    <row r="39" spans="1:27" ht="12.75">
      <c r="A39" s="5" t="s">
        <v>42</v>
      </c>
      <c r="B39" s="3"/>
      <c r="C39" s="22">
        <v>22270920</v>
      </c>
      <c r="D39" s="22"/>
      <c r="E39" s="23">
        <v>11604727</v>
      </c>
      <c r="F39" s="24">
        <v>12112724</v>
      </c>
      <c r="G39" s="24">
        <v>632827</v>
      </c>
      <c r="H39" s="24">
        <v>583370</v>
      </c>
      <c r="I39" s="24">
        <v>620624</v>
      </c>
      <c r="J39" s="24">
        <v>1836821</v>
      </c>
      <c r="K39" s="24">
        <v>66061</v>
      </c>
      <c r="L39" s="24">
        <v>648148</v>
      </c>
      <c r="M39" s="24">
        <v>695395</v>
      </c>
      <c r="N39" s="24">
        <v>1409604</v>
      </c>
      <c r="O39" s="24">
        <v>653077</v>
      </c>
      <c r="P39" s="24">
        <v>612802</v>
      </c>
      <c r="Q39" s="24">
        <v>713308</v>
      </c>
      <c r="R39" s="24">
        <v>1979187</v>
      </c>
      <c r="S39" s="24">
        <v>666168</v>
      </c>
      <c r="T39" s="24">
        <v>590768</v>
      </c>
      <c r="U39" s="24"/>
      <c r="V39" s="24">
        <v>1256936</v>
      </c>
      <c r="W39" s="24">
        <v>6482548</v>
      </c>
      <c r="X39" s="24">
        <v>12112724</v>
      </c>
      <c r="Y39" s="24">
        <v>-5630176</v>
      </c>
      <c r="Z39" s="6">
        <v>-46.48</v>
      </c>
      <c r="AA39" s="22">
        <v>12112724</v>
      </c>
    </row>
    <row r="40" spans="1:27" ht="12.75">
      <c r="A40" s="5" t="s">
        <v>43</v>
      </c>
      <c r="B40" s="3"/>
      <c r="C40" s="22">
        <v>2024159</v>
      </c>
      <c r="D40" s="22"/>
      <c r="E40" s="23">
        <v>3565796</v>
      </c>
      <c r="F40" s="24">
        <v>3365796</v>
      </c>
      <c r="G40" s="24">
        <v>181231</v>
      </c>
      <c r="H40" s="24">
        <v>228052</v>
      </c>
      <c r="I40" s="24">
        <v>209610</v>
      </c>
      <c r="J40" s="24">
        <v>618893</v>
      </c>
      <c r="K40" s="24">
        <v>22759</v>
      </c>
      <c r="L40" s="24">
        <v>200320</v>
      </c>
      <c r="M40" s="24">
        <v>268758</v>
      </c>
      <c r="N40" s="24">
        <v>491837</v>
      </c>
      <c r="O40" s="24">
        <v>202420</v>
      </c>
      <c r="P40" s="24">
        <v>230459</v>
      </c>
      <c r="Q40" s="24">
        <v>209888</v>
      </c>
      <c r="R40" s="24">
        <v>642767</v>
      </c>
      <c r="S40" s="24">
        <v>185636</v>
      </c>
      <c r="T40" s="24">
        <v>209808</v>
      </c>
      <c r="U40" s="24"/>
      <c r="V40" s="24">
        <v>395444</v>
      </c>
      <c r="W40" s="24">
        <v>2148941</v>
      </c>
      <c r="X40" s="24">
        <v>3365796</v>
      </c>
      <c r="Y40" s="24">
        <v>-1216855</v>
      </c>
      <c r="Z40" s="6">
        <v>-36.15</v>
      </c>
      <c r="AA40" s="22">
        <v>3365796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21971318</v>
      </c>
      <c r="D42" s="19">
        <f>SUM(D43:D46)</f>
        <v>0</v>
      </c>
      <c r="E42" s="20">
        <f t="shared" si="8"/>
        <v>22960961</v>
      </c>
      <c r="F42" s="21">
        <f t="shared" si="8"/>
        <v>22357047</v>
      </c>
      <c r="G42" s="21">
        <f t="shared" si="8"/>
        <v>1043879</v>
      </c>
      <c r="H42" s="21">
        <f t="shared" si="8"/>
        <v>1069453</v>
      </c>
      <c r="I42" s="21">
        <f t="shared" si="8"/>
        <v>1062434</v>
      </c>
      <c r="J42" s="21">
        <f t="shared" si="8"/>
        <v>3175766</v>
      </c>
      <c r="K42" s="21">
        <f t="shared" si="8"/>
        <v>188198</v>
      </c>
      <c r="L42" s="21">
        <f t="shared" si="8"/>
        <v>1088346</v>
      </c>
      <c r="M42" s="21">
        <f t="shared" si="8"/>
        <v>1468627</v>
      </c>
      <c r="N42" s="21">
        <f t="shared" si="8"/>
        <v>2745171</v>
      </c>
      <c r="O42" s="21">
        <f t="shared" si="8"/>
        <v>1105262</v>
      </c>
      <c r="P42" s="21">
        <f t="shared" si="8"/>
        <v>1056531</v>
      </c>
      <c r="Q42" s="21">
        <f t="shared" si="8"/>
        <v>1357574</v>
      </c>
      <c r="R42" s="21">
        <f t="shared" si="8"/>
        <v>3519367</v>
      </c>
      <c r="S42" s="21">
        <f t="shared" si="8"/>
        <v>1217641</v>
      </c>
      <c r="T42" s="21">
        <f t="shared" si="8"/>
        <v>1012778</v>
      </c>
      <c r="U42" s="21">
        <f t="shared" si="8"/>
        <v>0</v>
      </c>
      <c r="V42" s="21">
        <f t="shared" si="8"/>
        <v>2230419</v>
      </c>
      <c r="W42" s="21">
        <f t="shared" si="8"/>
        <v>11670723</v>
      </c>
      <c r="X42" s="21">
        <f t="shared" si="8"/>
        <v>22357047</v>
      </c>
      <c r="Y42" s="21">
        <f t="shared" si="8"/>
        <v>-10686324</v>
      </c>
      <c r="Z42" s="4">
        <f>+IF(X42&lt;&gt;0,+(Y42/X42)*100,0)</f>
        <v>-47.79845925090196</v>
      </c>
      <c r="AA42" s="19">
        <f>SUM(AA43:AA46)</f>
        <v>22357047</v>
      </c>
    </row>
    <row r="43" spans="1:27" ht="12.75">
      <c r="A43" s="5" t="s">
        <v>46</v>
      </c>
      <c r="B43" s="3"/>
      <c r="C43" s="22">
        <v>13181221</v>
      </c>
      <c r="D43" s="22"/>
      <c r="E43" s="23">
        <v>11536144</v>
      </c>
      <c r="F43" s="24">
        <v>11479243</v>
      </c>
      <c r="G43" s="24">
        <v>78880</v>
      </c>
      <c r="H43" s="24">
        <v>78851</v>
      </c>
      <c r="I43" s="24">
        <v>74300</v>
      </c>
      <c r="J43" s="24">
        <v>232031</v>
      </c>
      <c r="K43" s="24">
        <v>6017</v>
      </c>
      <c r="L43" s="24">
        <v>70076</v>
      </c>
      <c r="M43" s="24">
        <v>100367</v>
      </c>
      <c r="N43" s="24">
        <v>176460</v>
      </c>
      <c r="O43" s="24">
        <v>71350</v>
      </c>
      <c r="P43" s="24">
        <v>75498</v>
      </c>
      <c r="Q43" s="24">
        <v>89900</v>
      </c>
      <c r="R43" s="24">
        <v>236748</v>
      </c>
      <c r="S43" s="24">
        <v>292968</v>
      </c>
      <c r="T43" s="24">
        <v>78573</v>
      </c>
      <c r="U43" s="24"/>
      <c r="V43" s="24">
        <v>371541</v>
      </c>
      <c r="W43" s="24">
        <v>1016780</v>
      </c>
      <c r="X43" s="24">
        <v>11479243</v>
      </c>
      <c r="Y43" s="24">
        <v>-10462463</v>
      </c>
      <c r="Z43" s="6">
        <v>-91.14</v>
      </c>
      <c r="AA43" s="22">
        <v>11479243</v>
      </c>
    </row>
    <row r="44" spans="1:27" ht="12.75">
      <c r="A44" s="5" t="s">
        <v>47</v>
      </c>
      <c r="B44" s="3"/>
      <c r="C44" s="22">
        <v>6017978</v>
      </c>
      <c r="D44" s="22"/>
      <c r="E44" s="23">
        <v>7600270</v>
      </c>
      <c r="F44" s="24">
        <v>7173544</v>
      </c>
      <c r="G44" s="24">
        <v>608149</v>
      </c>
      <c r="H44" s="24">
        <v>732702</v>
      </c>
      <c r="I44" s="24">
        <v>688586</v>
      </c>
      <c r="J44" s="24">
        <v>2029437</v>
      </c>
      <c r="K44" s="24">
        <v>128194</v>
      </c>
      <c r="L44" s="24">
        <v>722093</v>
      </c>
      <c r="M44" s="24">
        <v>1025488</v>
      </c>
      <c r="N44" s="24">
        <v>1875775</v>
      </c>
      <c r="O44" s="24">
        <v>722205</v>
      </c>
      <c r="P44" s="24">
        <v>697407</v>
      </c>
      <c r="Q44" s="24">
        <v>890148</v>
      </c>
      <c r="R44" s="24">
        <v>2309760</v>
      </c>
      <c r="S44" s="24">
        <v>669048</v>
      </c>
      <c r="T44" s="24">
        <v>628355</v>
      </c>
      <c r="U44" s="24"/>
      <c r="V44" s="24">
        <v>1297403</v>
      </c>
      <c r="W44" s="24">
        <v>7512375</v>
      </c>
      <c r="X44" s="24">
        <v>7173544</v>
      </c>
      <c r="Y44" s="24">
        <v>338831</v>
      </c>
      <c r="Z44" s="6">
        <v>4.72</v>
      </c>
      <c r="AA44" s="22">
        <v>7173544</v>
      </c>
    </row>
    <row r="45" spans="1:27" ht="12.75">
      <c r="A45" s="5" t="s">
        <v>48</v>
      </c>
      <c r="B45" s="3"/>
      <c r="C45" s="25">
        <v>1162083</v>
      </c>
      <c r="D45" s="25"/>
      <c r="E45" s="26">
        <v>2234166</v>
      </c>
      <c r="F45" s="27">
        <v>2134166</v>
      </c>
      <c r="G45" s="27">
        <v>132458</v>
      </c>
      <c r="H45" s="27">
        <v>99553</v>
      </c>
      <c r="I45" s="27">
        <v>143106</v>
      </c>
      <c r="J45" s="27">
        <v>375117</v>
      </c>
      <c r="K45" s="27">
        <v>50780</v>
      </c>
      <c r="L45" s="27">
        <v>145950</v>
      </c>
      <c r="M45" s="27">
        <v>136324</v>
      </c>
      <c r="N45" s="27">
        <v>333054</v>
      </c>
      <c r="O45" s="27">
        <v>108847</v>
      </c>
      <c r="P45" s="27">
        <v>103503</v>
      </c>
      <c r="Q45" s="27">
        <v>199291</v>
      </c>
      <c r="R45" s="27">
        <v>411641</v>
      </c>
      <c r="S45" s="27">
        <v>110620</v>
      </c>
      <c r="T45" s="27">
        <v>133712</v>
      </c>
      <c r="U45" s="27"/>
      <c r="V45" s="27">
        <v>244332</v>
      </c>
      <c r="W45" s="27">
        <v>1364144</v>
      </c>
      <c r="X45" s="27">
        <v>2134166</v>
      </c>
      <c r="Y45" s="27">
        <v>-770022</v>
      </c>
      <c r="Z45" s="7">
        <v>-36.08</v>
      </c>
      <c r="AA45" s="25">
        <v>2134166</v>
      </c>
    </row>
    <row r="46" spans="1:27" ht="12.75">
      <c r="A46" s="5" t="s">
        <v>49</v>
      </c>
      <c r="B46" s="3"/>
      <c r="C46" s="22">
        <v>1610036</v>
      </c>
      <c r="D46" s="22"/>
      <c r="E46" s="23">
        <v>1590381</v>
      </c>
      <c r="F46" s="24">
        <v>1570094</v>
      </c>
      <c r="G46" s="24">
        <v>224392</v>
      </c>
      <c r="H46" s="24">
        <v>158347</v>
      </c>
      <c r="I46" s="24">
        <v>156442</v>
      </c>
      <c r="J46" s="24">
        <v>539181</v>
      </c>
      <c r="K46" s="24">
        <v>3207</v>
      </c>
      <c r="L46" s="24">
        <v>150227</v>
      </c>
      <c r="M46" s="24">
        <v>206448</v>
      </c>
      <c r="N46" s="24">
        <v>359882</v>
      </c>
      <c r="O46" s="24">
        <v>202860</v>
      </c>
      <c r="P46" s="24">
        <v>180123</v>
      </c>
      <c r="Q46" s="24">
        <v>178235</v>
      </c>
      <c r="R46" s="24">
        <v>561218</v>
      </c>
      <c r="S46" s="24">
        <v>145005</v>
      </c>
      <c r="T46" s="24">
        <v>172138</v>
      </c>
      <c r="U46" s="24"/>
      <c r="V46" s="24">
        <v>317143</v>
      </c>
      <c r="W46" s="24">
        <v>1777424</v>
      </c>
      <c r="X46" s="24">
        <v>1570094</v>
      </c>
      <c r="Y46" s="24">
        <v>207330</v>
      </c>
      <c r="Z46" s="6">
        <v>13.2</v>
      </c>
      <c r="AA46" s="22">
        <v>1570094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93144996</v>
      </c>
      <c r="D48" s="40">
        <f>+D28+D32+D38+D42+D47</f>
        <v>0</v>
      </c>
      <c r="E48" s="41">
        <f t="shared" si="9"/>
        <v>67010530</v>
      </c>
      <c r="F48" s="42">
        <f t="shared" si="9"/>
        <v>66989614</v>
      </c>
      <c r="G48" s="42">
        <f t="shared" si="9"/>
        <v>4137939</v>
      </c>
      <c r="H48" s="42">
        <f t="shared" si="9"/>
        <v>4779795</v>
      </c>
      <c r="I48" s="42">
        <f t="shared" si="9"/>
        <v>4909707</v>
      </c>
      <c r="J48" s="42">
        <f t="shared" si="9"/>
        <v>13827441</v>
      </c>
      <c r="K48" s="42">
        <f t="shared" si="9"/>
        <v>926685</v>
      </c>
      <c r="L48" s="42">
        <f t="shared" si="9"/>
        <v>4583509</v>
      </c>
      <c r="M48" s="42">
        <f t="shared" si="9"/>
        <v>5370176</v>
      </c>
      <c r="N48" s="42">
        <f t="shared" si="9"/>
        <v>10880370</v>
      </c>
      <c r="O48" s="42">
        <f t="shared" si="9"/>
        <v>4425706</v>
      </c>
      <c r="P48" s="42">
        <f t="shared" si="9"/>
        <v>3818314</v>
      </c>
      <c r="Q48" s="42">
        <f t="shared" si="9"/>
        <v>4955004</v>
      </c>
      <c r="R48" s="42">
        <f t="shared" si="9"/>
        <v>13199024</v>
      </c>
      <c r="S48" s="42">
        <f t="shared" si="9"/>
        <v>4214719</v>
      </c>
      <c r="T48" s="42">
        <f t="shared" si="9"/>
        <v>3685821</v>
      </c>
      <c r="U48" s="42">
        <f t="shared" si="9"/>
        <v>0</v>
      </c>
      <c r="V48" s="42">
        <f t="shared" si="9"/>
        <v>7900540</v>
      </c>
      <c r="W48" s="42">
        <f t="shared" si="9"/>
        <v>45807375</v>
      </c>
      <c r="X48" s="42">
        <f t="shared" si="9"/>
        <v>66989614</v>
      </c>
      <c r="Y48" s="42">
        <f t="shared" si="9"/>
        <v>-21182239</v>
      </c>
      <c r="Z48" s="43">
        <f>+IF(X48&lt;&gt;0,+(Y48/X48)*100,0)</f>
        <v>-31.620183689967224</v>
      </c>
      <c r="AA48" s="40">
        <f>+AA28+AA32+AA38+AA42+AA47</f>
        <v>66989614</v>
      </c>
    </row>
    <row r="49" spans="1:27" ht="12.75">
      <c r="A49" s="14" t="s">
        <v>88</v>
      </c>
      <c r="B49" s="15"/>
      <c r="C49" s="44">
        <f aca="true" t="shared" si="10" ref="C49:Y49">+C25-C48</f>
        <v>-2813347</v>
      </c>
      <c r="D49" s="44">
        <f>+D25-D48</f>
        <v>0</v>
      </c>
      <c r="E49" s="45">
        <f t="shared" si="10"/>
        <v>17696793</v>
      </c>
      <c r="F49" s="46">
        <f t="shared" si="10"/>
        <v>19833718</v>
      </c>
      <c r="G49" s="46">
        <f t="shared" si="10"/>
        <v>17252766</v>
      </c>
      <c r="H49" s="46">
        <f t="shared" si="10"/>
        <v>-2646120</v>
      </c>
      <c r="I49" s="46">
        <f t="shared" si="10"/>
        <v>-2587781</v>
      </c>
      <c r="J49" s="46">
        <f t="shared" si="10"/>
        <v>12018865</v>
      </c>
      <c r="K49" s="46">
        <f t="shared" si="10"/>
        <v>-528884</v>
      </c>
      <c r="L49" s="46">
        <f t="shared" si="10"/>
        <v>3055717</v>
      </c>
      <c r="M49" s="46">
        <f t="shared" si="10"/>
        <v>1024014</v>
      </c>
      <c r="N49" s="46">
        <f t="shared" si="10"/>
        <v>3550847</v>
      </c>
      <c r="O49" s="46">
        <f t="shared" si="10"/>
        <v>-4758803</v>
      </c>
      <c r="P49" s="46">
        <f t="shared" si="10"/>
        <v>-1419729</v>
      </c>
      <c r="Q49" s="46">
        <f t="shared" si="10"/>
        <v>2842754</v>
      </c>
      <c r="R49" s="46">
        <f t="shared" si="10"/>
        <v>-3335778</v>
      </c>
      <c r="S49" s="46">
        <f t="shared" si="10"/>
        <v>-2233637</v>
      </c>
      <c r="T49" s="46">
        <f t="shared" si="10"/>
        <v>-1698687</v>
      </c>
      <c r="U49" s="46">
        <f t="shared" si="10"/>
        <v>0</v>
      </c>
      <c r="V49" s="46">
        <f t="shared" si="10"/>
        <v>-3932324</v>
      </c>
      <c r="W49" s="46">
        <f t="shared" si="10"/>
        <v>8301610</v>
      </c>
      <c r="X49" s="46">
        <f>IF(F25=F48,0,X25-X48)</f>
        <v>19849368</v>
      </c>
      <c r="Y49" s="46">
        <f t="shared" si="10"/>
        <v>-11547758</v>
      </c>
      <c r="Z49" s="47">
        <f>+IF(X49&lt;&gt;0,+(Y49/X49)*100,0)</f>
        <v>-58.17695555848428</v>
      </c>
      <c r="AA49" s="44">
        <f>+AA25-AA48</f>
        <v>19833718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32055466</v>
      </c>
      <c r="D5" s="19">
        <f>SUM(D6:D8)</f>
        <v>0</v>
      </c>
      <c r="E5" s="20">
        <f t="shared" si="0"/>
        <v>43139912</v>
      </c>
      <c r="F5" s="21">
        <f t="shared" si="0"/>
        <v>43139915</v>
      </c>
      <c r="G5" s="21">
        <f t="shared" si="0"/>
        <v>84632</v>
      </c>
      <c r="H5" s="21">
        <f t="shared" si="0"/>
        <v>184226</v>
      </c>
      <c r="I5" s="21">
        <f t="shared" si="0"/>
        <v>1459379</v>
      </c>
      <c r="J5" s="21">
        <f t="shared" si="0"/>
        <v>1728237</v>
      </c>
      <c r="K5" s="21">
        <f t="shared" si="0"/>
        <v>1534098</v>
      </c>
      <c r="L5" s="21">
        <f t="shared" si="0"/>
        <v>1623961</v>
      </c>
      <c r="M5" s="21">
        <f t="shared" si="0"/>
        <v>8138598</v>
      </c>
      <c r="N5" s="21">
        <f t="shared" si="0"/>
        <v>11296657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1037738</v>
      </c>
      <c r="T5" s="21">
        <f t="shared" si="0"/>
        <v>284100</v>
      </c>
      <c r="U5" s="21">
        <f t="shared" si="0"/>
        <v>0</v>
      </c>
      <c r="V5" s="21">
        <f t="shared" si="0"/>
        <v>1321838</v>
      </c>
      <c r="W5" s="21">
        <f t="shared" si="0"/>
        <v>14346732</v>
      </c>
      <c r="X5" s="21">
        <f t="shared" si="0"/>
        <v>44097792</v>
      </c>
      <c r="Y5" s="21">
        <f t="shared" si="0"/>
        <v>-29751060</v>
      </c>
      <c r="Z5" s="4">
        <f>+IF(X5&lt;&gt;0,+(Y5/X5)*100,0)</f>
        <v>-67.46609898291507</v>
      </c>
      <c r="AA5" s="19">
        <f>SUM(AA6:AA8)</f>
        <v>43139915</v>
      </c>
    </row>
    <row r="6" spans="1:27" ht="12.75">
      <c r="A6" s="5" t="s">
        <v>32</v>
      </c>
      <c r="B6" s="3"/>
      <c r="C6" s="22">
        <v>883440</v>
      </c>
      <c r="D6" s="22"/>
      <c r="E6" s="23">
        <v>1063589</v>
      </c>
      <c r="F6" s="24">
        <v>1063589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1063589</v>
      </c>
      <c r="Y6" s="24">
        <v>-1063589</v>
      </c>
      <c r="Z6" s="6">
        <v>-100</v>
      </c>
      <c r="AA6" s="22">
        <v>1063589</v>
      </c>
    </row>
    <row r="7" spans="1:27" ht="12.75">
      <c r="A7" s="5" t="s">
        <v>33</v>
      </c>
      <c r="B7" s="3"/>
      <c r="C7" s="25">
        <v>31172026</v>
      </c>
      <c r="D7" s="25"/>
      <c r="E7" s="26">
        <v>42076323</v>
      </c>
      <c r="F7" s="27">
        <v>42076326</v>
      </c>
      <c r="G7" s="27">
        <v>84632</v>
      </c>
      <c r="H7" s="27">
        <v>184226</v>
      </c>
      <c r="I7" s="27">
        <v>1459379</v>
      </c>
      <c r="J7" s="27">
        <v>1728237</v>
      </c>
      <c r="K7" s="27">
        <v>1534098</v>
      </c>
      <c r="L7" s="27">
        <v>1623961</v>
      </c>
      <c r="M7" s="27">
        <v>8138598</v>
      </c>
      <c r="N7" s="27">
        <v>11296657</v>
      </c>
      <c r="O7" s="27"/>
      <c r="P7" s="27"/>
      <c r="Q7" s="27"/>
      <c r="R7" s="27"/>
      <c r="S7" s="27">
        <v>1037738</v>
      </c>
      <c r="T7" s="27">
        <v>284100</v>
      </c>
      <c r="U7" s="27"/>
      <c r="V7" s="27">
        <v>1321838</v>
      </c>
      <c r="W7" s="27">
        <v>14346732</v>
      </c>
      <c r="X7" s="27">
        <v>43034203</v>
      </c>
      <c r="Y7" s="27">
        <v>-28687471</v>
      </c>
      <c r="Z7" s="7">
        <v>-66.66</v>
      </c>
      <c r="AA7" s="25">
        <v>42076326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17673153</v>
      </c>
      <c r="D9" s="19">
        <f>SUM(D10:D14)</f>
        <v>0</v>
      </c>
      <c r="E9" s="20">
        <f t="shared" si="1"/>
        <v>10880247</v>
      </c>
      <c r="F9" s="21">
        <f t="shared" si="1"/>
        <v>10880248</v>
      </c>
      <c r="G9" s="21">
        <f t="shared" si="1"/>
        <v>0</v>
      </c>
      <c r="H9" s="21">
        <f t="shared" si="1"/>
        <v>545000</v>
      </c>
      <c r="I9" s="21">
        <f t="shared" si="1"/>
        <v>0</v>
      </c>
      <c r="J9" s="21">
        <f t="shared" si="1"/>
        <v>545000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1750</v>
      </c>
      <c r="T9" s="21">
        <f t="shared" si="1"/>
        <v>180</v>
      </c>
      <c r="U9" s="21">
        <f t="shared" si="1"/>
        <v>0</v>
      </c>
      <c r="V9" s="21">
        <f t="shared" si="1"/>
        <v>1930</v>
      </c>
      <c r="W9" s="21">
        <f t="shared" si="1"/>
        <v>546930</v>
      </c>
      <c r="X9" s="21">
        <f t="shared" si="1"/>
        <v>10880248</v>
      </c>
      <c r="Y9" s="21">
        <f t="shared" si="1"/>
        <v>-10333318</v>
      </c>
      <c r="Z9" s="4">
        <f>+IF(X9&lt;&gt;0,+(Y9/X9)*100,0)</f>
        <v>-94.97318443476655</v>
      </c>
      <c r="AA9" s="19">
        <f>SUM(AA10:AA14)</f>
        <v>10880248</v>
      </c>
    </row>
    <row r="10" spans="1:27" ht="12.75">
      <c r="A10" s="5" t="s">
        <v>36</v>
      </c>
      <c r="B10" s="3"/>
      <c r="C10" s="22">
        <v>17643154</v>
      </c>
      <c r="D10" s="22"/>
      <c r="E10" s="23">
        <v>1482205</v>
      </c>
      <c r="F10" s="24">
        <v>1482206</v>
      </c>
      <c r="G10" s="24"/>
      <c r="H10" s="24">
        <v>545000</v>
      </c>
      <c r="I10" s="24"/>
      <c r="J10" s="24">
        <v>545000</v>
      </c>
      <c r="K10" s="24"/>
      <c r="L10" s="24"/>
      <c r="M10" s="24"/>
      <c r="N10" s="24"/>
      <c r="O10" s="24"/>
      <c r="P10" s="24"/>
      <c r="Q10" s="24"/>
      <c r="R10" s="24"/>
      <c r="S10" s="24">
        <v>3970</v>
      </c>
      <c r="T10" s="24">
        <v>180</v>
      </c>
      <c r="U10" s="24"/>
      <c r="V10" s="24">
        <v>4150</v>
      </c>
      <c r="W10" s="24">
        <v>549150</v>
      </c>
      <c r="X10" s="24">
        <v>1482206</v>
      </c>
      <c r="Y10" s="24">
        <v>-933056</v>
      </c>
      <c r="Z10" s="6">
        <v>-62.95</v>
      </c>
      <c r="AA10" s="22">
        <v>1482206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>
        <v>29999</v>
      </c>
      <c r="D13" s="22"/>
      <c r="E13" s="23">
        <v>9398042</v>
      </c>
      <c r="F13" s="24">
        <v>9398042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>
        <v>-2220</v>
      </c>
      <c r="T13" s="24"/>
      <c r="U13" s="24"/>
      <c r="V13" s="24">
        <v>-2220</v>
      </c>
      <c r="W13" s="24">
        <v>-2220</v>
      </c>
      <c r="X13" s="24">
        <v>9398042</v>
      </c>
      <c r="Y13" s="24">
        <v>-9400262</v>
      </c>
      <c r="Z13" s="6">
        <v>-100.02</v>
      </c>
      <c r="AA13" s="22">
        <v>9398042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6192</v>
      </c>
      <c r="D15" s="19">
        <f>SUM(D16:D18)</f>
        <v>0</v>
      </c>
      <c r="E15" s="20">
        <f t="shared" si="2"/>
        <v>10970706</v>
      </c>
      <c r="F15" s="21">
        <f t="shared" si="2"/>
        <v>10970706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-218571</v>
      </c>
      <c r="T15" s="21">
        <f t="shared" si="2"/>
        <v>-176078</v>
      </c>
      <c r="U15" s="21">
        <f t="shared" si="2"/>
        <v>0</v>
      </c>
      <c r="V15" s="21">
        <f t="shared" si="2"/>
        <v>-394649</v>
      </c>
      <c r="W15" s="21">
        <f t="shared" si="2"/>
        <v>-394649</v>
      </c>
      <c r="X15" s="21">
        <f t="shared" si="2"/>
        <v>10970706</v>
      </c>
      <c r="Y15" s="21">
        <f t="shared" si="2"/>
        <v>-11365355</v>
      </c>
      <c r="Z15" s="4">
        <f>+IF(X15&lt;&gt;0,+(Y15/X15)*100,0)</f>
        <v>-103.59729811372213</v>
      </c>
      <c r="AA15" s="19">
        <f>SUM(AA16:AA18)</f>
        <v>10970706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>
        <v>6192</v>
      </c>
      <c r="D17" s="22"/>
      <c r="E17" s="23">
        <v>10970706</v>
      </c>
      <c r="F17" s="24">
        <v>10970706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>
        <v>-218571</v>
      </c>
      <c r="T17" s="24">
        <v>-176078</v>
      </c>
      <c r="U17" s="24"/>
      <c r="V17" s="24">
        <v>-394649</v>
      </c>
      <c r="W17" s="24">
        <v>-394649</v>
      </c>
      <c r="X17" s="24">
        <v>10970706</v>
      </c>
      <c r="Y17" s="24">
        <v>-11365355</v>
      </c>
      <c r="Z17" s="6">
        <v>-103.6</v>
      </c>
      <c r="AA17" s="22">
        <v>10970706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66969936</v>
      </c>
      <c r="D19" s="19">
        <f>SUM(D20:D23)</f>
        <v>0</v>
      </c>
      <c r="E19" s="20">
        <f t="shared" si="3"/>
        <v>59646702</v>
      </c>
      <c r="F19" s="21">
        <f t="shared" si="3"/>
        <v>59646705</v>
      </c>
      <c r="G19" s="21">
        <f t="shared" si="3"/>
        <v>3099230</v>
      </c>
      <c r="H19" s="21">
        <f t="shared" si="3"/>
        <v>91899</v>
      </c>
      <c r="I19" s="21">
        <f t="shared" si="3"/>
        <v>2860809</v>
      </c>
      <c r="J19" s="21">
        <f t="shared" si="3"/>
        <v>6051938</v>
      </c>
      <c r="K19" s="21">
        <f t="shared" si="3"/>
        <v>2868242</v>
      </c>
      <c r="L19" s="21">
        <f t="shared" si="3"/>
        <v>5336561</v>
      </c>
      <c r="M19" s="21">
        <f t="shared" si="3"/>
        <v>6468983</v>
      </c>
      <c r="N19" s="21">
        <f t="shared" si="3"/>
        <v>14673786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15371106</v>
      </c>
      <c r="T19" s="21">
        <f t="shared" si="3"/>
        <v>3397516</v>
      </c>
      <c r="U19" s="21">
        <f t="shared" si="3"/>
        <v>0</v>
      </c>
      <c r="V19" s="21">
        <f t="shared" si="3"/>
        <v>18768622</v>
      </c>
      <c r="W19" s="21">
        <f t="shared" si="3"/>
        <v>39494346</v>
      </c>
      <c r="X19" s="21">
        <f t="shared" si="3"/>
        <v>61562459</v>
      </c>
      <c r="Y19" s="21">
        <f t="shared" si="3"/>
        <v>-22068113</v>
      </c>
      <c r="Z19" s="4">
        <f>+IF(X19&lt;&gt;0,+(Y19/X19)*100,0)</f>
        <v>-35.846704888769956</v>
      </c>
      <c r="AA19" s="19">
        <f>SUM(AA20:AA23)</f>
        <v>59646705</v>
      </c>
    </row>
    <row r="20" spans="1:27" ht="12.75">
      <c r="A20" s="5" t="s">
        <v>46</v>
      </c>
      <c r="B20" s="3"/>
      <c r="C20" s="22">
        <v>23264028</v>
      </c>
      <c r="D20" s="22"/>
      <c r="E20" s="23">
        <v>24704553</v>
      </c>
      <c r="F20" s="24">
        <v>24704555</v>
      </c>
      <c r="G20" s="24">
        <v>1307590</v>
      </c>
      <c r="H20" s="24">
        <v>-4219</v>
      </c>
      <c r="I20" s="24">
        <v>1192924</v>
      </c>
      <c r="J20" s="24">
        <v>2496295</v>
      </c>
      <c r="K20" s="24">
        <v>1209290</v>
      </c>
      <c r="L20" s="24">
        <v>1415395</v>
      </c>
      <c r="M20" s="24">
        <v>2708109</v>
      </c>
      <c r="N20" s="24">
        <v>5332794</v>
      </c>
      <c r="O20" s="24"/>
      <c r="P20" s="24"/>
      <c r="Q20" s="24"/>
      <c r="R20" s="24"/>
      <c r="S20" s="24">
        <v>7376677</v>
      </c>
      <c r="T20" s="24">
        <v>1540374</v>
      </c>
      <c r="U20" s="24"/>
      <c r="V20" s="24">
        <v>8917051</v>
      </c>
      <c r="W20" s="24">
        <v>16746140</v>
      </c>
      <c r="X20" s="24">
        <v>25662432</v>
      </c>
      <c r="Y20" s="24">
        <v>-8916292</v>
      </c>
      <c r="Z20" s="6">
        <v>-34.74</v>
      </c>
      <c r="AA20" s="22">
        <v>24704555</v>
      </c>
    </row>
    <row r="21" spans="1:27" ht="12.75">
      <c r="A21" s="5" t="s">
        <v>47</v>
      </c>
      <c r="B21" s="3"/>
      <c r="C21" s="22">
        <v>25823654</v>
      </c>
      <c r="D21" s="22"/>
      <c r="E21" s="23">
        <v>25474039</v>
      </c>
      <c r="F21" s="24">
        <v>25474040</v>
      </c>
      <c r="G21" s="24">
        <v>1291687</v>
      </c>
      <c r="H21" s="24">
        <v>8535</v>
      </c>
      <c r="I21" s="24">
        <v>1172742</v>
      </c>
      <c r="J21" s="24">
        <v>2472964</v>
      </c>
      <c r="K21" s="24">
        <v>987345</v>
      </c>
      <c r="L21" s="24">
        <v>2171188</v>
      </c>
      <c r="M21" s="24">
        <v>2636002</v>
      </c>
      <c r="N21" s="24">
        <v>5794535</v>
      </c>
      <c r="O21" s="24"/>
      <c r="P21" s="24"/>
      <c r="Q21" s="24"/>
      <c r="R21" s="24"/>
      <c r="S21" s="24">
        <v>5536030</v>
      </c>
      <c r="T21" s="24">
        <v>1230745</v>
      </c>
      <c r="U21" s="24"/>
      <c r="V21" s="24">
        <v>6766775</v>
      </c>
      <c r="W21" s="24">
        <v>15034274</v>
      </c>
      <c r="X21" s="24">
        <v>26431917</v>
      </c>
      <c r="Y21" s="24">
        <v>-11397643</v>
      </c>
      <c r="Z21" s="6">
        <v>-43.12</v>
      </c>
      <c r="AA21" s="22">
        <v>25474040</v>
      </c>
    </row>
    <row r="22" spans="1:27" ht="12.75">
      <c r="A22" s="5" t="s">
        <v>48</v>
      </c>
      <c r="B22" s="3"/>
      <c r="C22" s="25">
        <v>13598358</v>
      </c>
      <c r="D22" s="25"/>
      <c r="E22" s="26">
        <v>4687734</v>
      </c>
      <c r="F22" s="27">
        <v>4687734</v>
      </c>
      <c r="G22" s="27">
        <v>458821</v>
      </c>
      <c r="H22" s="27">
        <v>79943</v>
      </c>
      <c r="I22" s="27">
        <v>458165</v>
      </c>
      <c r="J22" s="27">
        <v>996929</v>
      </c>
      <c r="K22" s="27">
        <v>685409</v>
      </c>
      <c r="L22" s="27">
        <v>1157652</v>
      </c>
      <c r="M22" s="27">
        <v>786428</v>
      </c>
      <c r="N22" s="27">
        <v>2629489</v>
      </c>
      <c r="O22" s="27"/>
      <c r="P22" s="27"/>
      <c r="Q22" s="27"/>
      <c r="R22" s="27"/>
      <c r="S22" s="27">
        <v>1734448</v>
      </c>
      <c r="T22" s="27">
        <v>442680</v>
      </c>
      <c r="U22" s="27"/>
      <c r="V22" s="27">
        <v>2177128</v>
      </c>
      <c r="W22" s="27">
        <v>5803546</v>
      </c>
      <c r="X22" s="27">
        <v>4687734</v>
      </c>
      <c r="Y22" s="27">
        <v>1115812</v>
      </c>
      <c r="Z22" s="7">
        <v>23.8</v>
      </c>
      <c r="AA22" s="25">
        <v>4687734</v>
      </c>
    </row>
    <row r="23" spans="1:27" ht="12.75">
      <c r="A23" s="5" t="s">
        <v>49</v>
      </c>
      <c r="B23" s="3"/>
      <c r="C23" s="22">
        <v>4283896</v>
      </c>
      <c r="D23" s="22"/>
      <c r="E23" s="23">
        <v>4780376</v>
      </c>
      <c r="F23" s="24">
        <v>4780376</v>
      </c>
      <c r="G23" s="24">
        <v>41132</v>
      </c>
      <c r="H23" s="24">
        <v>7640</v>
      </c>
      <c r="I23" s="24">
        <v>36978</v>
      </c>
      <c r="J23" s="24">
        <v>85750</v>
      </c>
      <c r="K23" s="24">
        <v>-13802</v>
      </c>
      <c r="L23" s="24">
        <v>592326</v>
      </c>
      <c r="M23" s="24">
        <v>338444</v>
      </c>
      <c r="N23" s="24">
        <v>916968</v>
      </c>
      <c r="O23" s="24"/>
      <c r="P23" s="24"/>
      <c r="Q23" s="24"/>
      <c r="R23" s="24"/>
      <c r="S23" s="24">
        <v>723951</v>
      </c>
      <c r="T23" s="24">
        <v>183717</v>
      </c>
      <c r="U23" s="24"/>
      <c r="V23" s="24">
        <v>907668</v>
      </c>
      <c r="W23" s="24">
        <v>1910386</v>
      </c>
      <c r="X23" s="24">
        <v>4780376</v>
      </c>
      <c r="Y23" s="24">
        <v>-2869990</v>
      </c>
      <c r="Z23" s="6">
        <v>-60.04</v>
      </c>
      <c r="AA23" s="22">
        <v>4780376</v>
      </c>
    </row>
    <row r="24" spans="1:27" ht="12.75">
      <c r="A24" s="2" t="s">
        <v>50</v>
      </c>
      <c r="B24" s="8" t="s">
        <v>51</v>
      </c>
      <c r="C24" s="19">
        <v>754825</v>
      </c>
      <c r="D24" s="19"/>
      <c r="E24" s="20">
        <v>3252</v>
      </c>
      <c r="F24" s="21">
        <v>3252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>
        <v>1075</v>
      </c>
      <c r="T24" s="21"/>
      <c r="U24" s="21"/>
      <c r="V24" s="21">
        <v>1075</v>
      </c>
      <c r="W24" s="21">
        <v>1075</v>
      </c>
      <c r="X24" s="21">
        <v>3252</v>
      </c>
      <c r="Y24" s="21">
        <v>-2177</v>
      </c>
      <c r="Z24" s="4">
        <v>-66.94</v>
      </c>
      <c r="AA24" s="19">
        <v>3252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117459572</v>
      </c>
      <c r="D25" s="40">
        <f>+D5+D9+D15+D19+D24</f>
        <v>0</v>
      </c>
      <c r="E25" s="41">
        <f t="shared" si="4"/>
        <v>124640819</v>
      </c>
      <c r="F25" s="42">
        <f t="shared" si="4"/>
        <v>124640826</v>
      </c>
      <c r="G25" s="42">
        <f t="shared" si="4"/>
        <v>3183862</v>
      </c>
      <c r="H25" s="42">
        <f t="shared" si="4"/>
        <v>821125</v>
      </c>
      <c r="I25" s="42">
        <f t="shared" si="4"/>
        <v>4320188</v>
      </c>
      <c r="J25" s="42">
        <f t="shared" si="4"/>
        <v>8325175</v>
      </c>
      <c r="K25" s="42">
        <f t="shared" si="4"/>
        <v>4402340</v>
      </c>
      <c r="L25" s="42">
        <f t="shared" si="4"/>
        <v>6960522</v>
      </c>
      <c r="M25" s="42">
        <f t="shared" si="4"/>
        <v>14607581</v>
      </c>
      <c r="N25" s="42">
        <f t="shared" si="4"/>
        <v>25970443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16193098</v>
      </c>
      <c r="T25" s="42">
        <f t="shared" si="4"/>
        <v>3505718</v>
      </c>
      <c r="U25" s="42">
        <f t="shared" si="4"/>
        <v>0</v>
      </c>
      <c r="V25" s="42">
        <f t="shared" si="4"/>
        <v>19698816</v>
      </c>
      <c r="W25" s="42">
        <f t="shared" si="4"/>
        <v>53994434</v>
      </c>
      <c r="X25" s="42">
        <f t="shared" si="4"/>
        <v>127514457</v>
      </c>
      <c r="Y25" s="42">
        <f t="shared" si="4"/>
        <v>-73520023</v>
      </c>
      <c r="Z25" s="43">
        <f>+IF(X25&lt;&gt;0,+(Y25/X25)*100,0)</f>
        <v>-57.656225599580445</v>
      </c>
      <c r="AA25" s="40">
        <f>+AA5+AA9+AA15+AA19+AA24</f>
        <v>124640826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68010728</v>
      </c>
      <c r="D28" s="19">
        <f>SUM(D29:D31)</f>
        <v>0</v>
      </c>
      <c r="E28" s="20">
        <f t="shared" si="5"/>
        <v>51989343</v>
      </c>
      <c r="F28" s="21">
        <f t="shared" si="5"/>
        <v>50582077</v>
      </c>
      <c r="G28" s="21">
        <f t="shared" si="5"/>
        <v>2304021</v>
      </c>
      <c r="H28" s="21">
        <f t="shared" si="5"/>
        <v>4189240</v>
      </c>
      <c r="I28" s="21">
        <f t="shared" si="5"/>
        <v>1389983</v>
      </c>
      <c r="J28" s="21">
        <f t="shared" si="5"/>
        <v>7883244</v>
      </c>
      <c r="K28" s="21">
        <f t="shared" si="5"/>
        <v>2538877</v>
      </c>
      <c r="L28" s="21">
        <f t="shared" si="5"/>
        <v>1714053</v>
      </c>
      <c r="M28" s="21">
        <f t="shared" si="5"/>
        <v>6307772</v>
      </c>
      <c r="N28" s="21">
        <f t="shared" si="5"/>
        <v>10560702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14985814</v>
      </c>
      <c r="T28" s="21">
        <f t="shared" si="5"/>
        <v>2137308</v>
      </c>
      <c r="U28" s="21">
        <f t="shared" si="5"/>
        <v>0</v>
      </c>
      <c r="V28" s="21">
        <f t="shared" si="5"/>
        <v>17123122</v>
      </c>
      <c r="W28" s="21">
        <f t="shared" si="5"/>
        <v>35567068</v>
      </c>
      <c r="X28" s="21">
        <f t="shared" si="5"/>
        <v>53122447</v>
      </c>
      <c r="Y28" s="21">
        <f t="shared" si="5"/>
        <v>-17555379</v>
      </c>
      <c r="Z28" s="4">
        <f>+IF(X28&lt;&gt;0,+(Y28/X28)*100,0)</f>
        <v>-33.04700741665759</v>
      </c>
      <c r="AA28" s="19">
        <f>SUM(AA29:AA31)</f>
        <v>50582077</v>
      </c>
    </row>
    <row r="29" spans="1:27" ht="12.75">
      <c r="A29" s="5" t="s">
        <v>32</v>
      </c>
      <c r="B29" s="3"/>
      <c r="C29" s="22">
        <v>15345287</v>
      </c>
      <c r="D29" s="22"/>
      <c r="E29" s="23">
        <v>8140811</v>
      </c>
      <c r="F29" s="24">
        <v>8402044</v>
      </c>
      <c r="G29" s="24">
        <v>667727</v>
      </c>
      <c r="H29" s="24">
        <v>635903</v>
      </c>
      <c r="I29" s="24">
        <v>387298</v>
      </c>
      <c r="J29" s="24">
        <v>1690928</v>
      </c>
      <c r="K29" s="24">
        <v>709376</v>
      </c>
      <c r="L29" s="24">
        <v>567482</v>
      </c>
      <c r="M29" s="24">
        <v>1460793</v>
      </c>
      <c r="N29" s="24">
        <v>2737651</v>
      </c>
      <c r="O29" s="24"/>
      <c r="P29" s="24"/>
      <c r="Q29" s="24"/>
      <c r="R29" s="24"/>
      <c r="S29" s="24">
        <v>3572897</v>
      </c>
      <c r="T29" s="24">
        <v>735622</v>
      </c>
      <c r="U29" s="24"/>
      <c r="V29" s="24">
        <v>4308519</v>
      </c>
      <c r="W29" s="24">
        <v>8737098</v>
      </c>
      <c r="X29" s="24">
        <v>8402044</v>
      </c>
      <c r="Y29" s="24">
        <v>335054</v>
      </c>
      <c r="Z29" s="6">
        <v>3.99</v>
      </c>
      <c r="AA29" s="22">
        <v>8402044</v>
      </c>
    </row>
    <row r="30" spans="1:27" ht="12.75">
      <c r="A30" s="5" t="s">
        <v>33</v>
      </c>
      <c r="B30" s="3"/>
      <c r="C30" s="25">
        <v>52665441</v>
      </c>
      <c r="D30" s="25"/>
      <c r="E30" s="26">
        <v>43848532</v>
      </c>
      <c r="F30" s="27">
        <v>42180033</v>
      </c>
      <c r="G30" s="27">
        <v>1636294</v>
      </c>
      <c r="H30" s="27">
        <v>3553337</v>
      </c>
      <c r="I30" s="27">
        <v>1002685</v>
      </c>
      <c r="J30" s="27">
        <v>6192316</v>
      </c>
      <c r="K30" s="27">
        <v>1829501</v>
      </c>
      <c r="L30" s="27">
        <v>1146571</v>
      </c>
      <c r="M30" s="27">
        <v>4846979</v>
      </c>
      <c r="N30" s="27">
        <v>7823051</v>
      </c>
      <c r="O30" s="27"/>
      <c r="P30" s="27"/>
      <c r="Q30" s="27"/>
      <c r="R30" s="27"/>
      <c r="S30" s="27">
        <v>11412917</v>
      </c>
      <c r="T30" s="27">
        <v>1401686</v>
      </c>
      <c r="U30" s="27"/>
      <c r="V30" s="27">
        <v>12814603</v>
      </c>
      <c r="W30" s="27">
        <v>26829970</v>
      </c>
      <c r="X30" s="27">
        <v>44720403</v>
      </c>
      <c r="Y30" s="27">
        <v>-17890433</v>
      </c>
      <c r="Z30" s="7">
        <v>-40.01</v>
      </c>
      <c r="AA30" s="25">
        <v>42180033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4830468</v>
      </c>
      <c r="D32" s="19">
        <f>SUM(D33:D37)</f>
        <v>0</v>
      </c>
      <c r="E32" s="20">
        <f t="shared" si="6"/>
        <v>3359042</v>
      </c>
      <c r="F32" s="21">
        <f t="shared" si="6"/>
        <v>3059042</v>
      </c>
      <c r="G32" s="21">
        <f t="shared" si="6"/>
        <v>185158</v>
      </c>
      <c r="H32" s="21">
        <f t="shared" si="6"/>
        <v>171179</v>
      </c>
      <c r="I32" s="21">
        <f t="shared" si="6"/>
        <v>0</v>
      </c>
      <c r="J32" s="21">
        <f t="shared" si="6"/>
        <v>356337</v>
      </c>
      <c r="K32" s="21">
        <f t="shared" si="6"/>
        <v>184160</v>
      </c>
      <c r="L32" s="21">
        <f t="shared" si="6"/>
        <v>173907</v>
      </c>
      <c r="M32" s="21">
        <f t="shared" si="6"/>
        <v>443596</v>
      </c>
      <c r="N32" s="21">
        <f t="shared" si="6"/>
        <v>801663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1243445</v>
      </c>
      <c r="T32" s="21">
        <f t="shared" si="6"/>
        <v>290764</v>
      </c>
      <c r="U32" s="21">
        <f t="shared" si="6"/>
        <v>0</v>
      </c>
      <c r="V32" s="21">
        <f t="shared" si="6"/>
        <v>1534209</v>
      </c>
      <c r="W32" s="21">
        <f t="shared" si="6"/>
        <v>2692209</v>
      </c>
      <c r="X32" s="21">
        <f t="shared" si="6"/>
        <v>3059042</v>
      </c>
      <c r="Y32" s="21">
        <f t="shared" si="6"/>
        <v>-366833</v>
      </c>
      <c r="Z32" s="4">
        <f>+IF(X32&lt;&gt;0,+(Y32/X32)*100,0)</f>
        <v>-11.991760819236873</v>
      </c>
      <c r="AA32" s="19">
        <f>SUM(AA33:AA37)</f>
        <v>3059042</v>
      </c>
    </row>
    <row r="33" spans="1:27" ht="12.75">
      <c r="A33" s="5" t="s">
        <v>36</v>
      </c>
      <c r="B33" s="3"/>
      <c r="C33" s="22">
        <v>2110953</v>
      </c>
      <c r="D33" s="22"/>
      <c r="E33" s="23">
        <v>1668067</v>
      </c>
      <c r="F33" s="24">
        <v>1368067</v>
      </c>
      <c r="G33" s="24">
        <v>27651</v>
      </c>
      <c r="H33" s="24">
        <v>26394</v>
      </c>
      <c r="I33" s="24"/>
      <c r="J33" s="24">
        <v>54045</v>
      </c>
      <c r="K33" s="24">
        <v>31232</v>
      </c>
      <c r="L33" s="24">
        <v>35106</v>
      </c>
      <c r="M33" s="24">
        <v>81606</v>
      </c>
      <c r="N33" s="24">
        <v>147944</v>
      </c>
      <c r="O33" s="24"/>
      <c r="P33" s="24"/>
      <c r="Q33" s="24"/>
      <c r="R33" s="24"/>
      <c r="S33" s="24">
        <v>529931</v>
      </c>
      <c r="T33" s="24">
        <v>95857</v>
      </c>
      <c r="U33" s="24"/>
      <c r="V33" s="24">
        <v>625788</v>
      </c>
      <c r="W33" s="24">
        <v>827777</v>
      </c>
      <c r="X33" s="24">
        <v>1368067</v>
      </c>
      <c r="Y33" s="24">
        <v>-540290</v>
      </c>
      <c r="Z33" s="6">
        <v>-39.49</v>
      </c>
      <c r="AA33" s="22">
        <v>1368067</v>
      </c>
    </row>
    <row r="34" spans="1:27" ht="12.75">
      <c r="A34" s="5" t="s">
        <v>37</v>
      </c>
      <c r="B34" s="3"/>
      <c r="C34" s="22">
        <v>2683189</v>
      </c>
      <c r="D34" s="22"/>
      <c r="E34" s="23">
        <v>1679212</v>
      </c>
      <c r="F34" s="24">
        <v>1679212</v>
      </c>
      <c r="G34" s="24">
        <v>154699</v>
      </c>
      <c r="H34" s="24">
        <v>144785</v>
      </c>
      <c r="I34" s="24"/>
      <c r="J34" s="24">
        <v>299484</v>
      </c>
      <c r="K34" s="24">
        <v>146042</v>
      </c>
      <c r="L34" s="24">
        <v>138801</v>
      </c>
      <c r="M34" s="24">
        <v>361348</v>
      </c>
      <c r="N34" s="24">
        <v>646191</v>
      </c>
      <c r="O34" s="24"/>
      <c r="P34" s="24"/>
      <c r="Q34" s="24"/>
      <c r="R34" s="24"/>
      <c r="S34" s="24">
        <v>693278</v>
      </c>
      <c r="T34" s="24">
        <v>194907</v>
      </c>
      <c r="U34" s="24"/>
      <c r="V34" s="24">
        <v>888185</v>
      </c>
      <c r="W34" s="24">
        <v>1833860</v>
      </c>
      <c r="X34" s="24">
        <v>1679212</v>
      </c>
      <c r="Y34" s="24">
        <v>154648</v>
      </c>
      <c r="Z34" s="6">
        <v>9.21</v>
      </c>
      <c r="AA34" s="22">
        <v>1679212</v>
      </c>
    </row>
    <row r="35" spans="1:27" ht="12.75">
      <c r="A35" s="5" t="s">
        <v>38</v>
      </c>
      <c r="B35" s="3"/>
      <c r="C35" s="22">
        <v>36326</v>
      </c>
      <c r="D35" s="22"/>
      <c r="E35" s="23">
        <v>11763</v>
      </c>
      <c r="F35" s="24">
        <v>11763</v>
      </c>
      <c r="G35" s="24">
        <v>2808</v>
      </c>
      <c r="H35" s="24"/>
      <c r="I35" s="24"/>
      <c r="J35" s="24">
        <v>2808</v>
      </c>
      <c r="K35" s="24">
        <v>6886</v>
      </c>
      <c r="L35" s="24"/>
      <c r="M35" s="24">
        <v>642</v>
      </c>
      <c r="N35" s="24">
        <v>7528</v>
      </c>
      <c r="O35" s="24"/>
      <c r="P35" s="24"/>
      <c r="Q35" s="24"/>
      <c r="R35" s="24"/>
      <c r="S35" s="24">
        <v>20236</v>
      </c>
      <c r="T35" s="24"/>
      <c r="U35" s="24"/>
      <c r="V35" s="24">
        <v>20236</v>
      </c>
      <c r="W35" s="24">
        <v>30572</v>
      </c>
      <c r="X35" s="24">
        <v>11763</v>
      </c>
      <c r="Y35" s="24">
        <v>18809</v>
      </c>
      <c r="Z35" s="6">
        <v>159.9</v>
      </c>
      <c r="AA35" s="22">
        <v>11763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11052770</v>
      </c>
      <c r="D38" s="19">
        <f>SUM(D39:D41)</f>
        <v>0</v>
      </c>
      <c r="E38" s="20">
        <f t="shared" si="7"/>
        <v>7520325</v>
      </c>
      <c r="F38" s="21">
        <f t="shared" si="7"/>
        <v>8113824</v>
      </c>
      <c r="G38" s="21">
        <f t="shared" si="7"/>
        <v>690054</v>
      </c>
      <c r="H38" s="21">
        <f t="shared" si="7"/>
        <v>390620</v>
      </c>
      <c r="I38" s="21">
        <f t="shared" si="7"/>
        <v>231660</v>
      </c>
      <c r="J38" s="21">
        <f t="shared" si="7"/>
        <v>1312334</v>
      </c>
      <c r="K38" s="21">
        <f t="shared" si="7"/>
        <v>537882</v>
      </c>
      <c r="L38" s="21">
        <f t="shared" si="7"/>
        <v>542436</v>
      </c>
      <c r="M38" s="21">
        <f t="shared" si="7"/>
        <v>1473053</v>
      </c>
      <c r="N38" s="21">
        <f t="shared" si="7"/>
        <v>2553371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3239595</v>
      </c>
      <c r="T38" s="21">
        <f t="shared" si="7"/>
        <v>860726</v>
      </c>
      <c r="U38" s="21">
        <f t="shared" si="7"/>
        <v>0</v>
      </c>
      <c r="V38" s="21">
        <f t="shared" si="7"/>
        <v>4100321</v>
      </c>
      <c r="W38" s="21">
        <f t="shared" si="7"/>
        <v>7966026</v>
      </c>
      <c r="X38" s="21">
        <f t="shared" si="7"/>
        <v>8113824</v>
      </c>
      <c r="Y38" s="21">
        <f t="shared" si="7"/>
        <v>-147798</v>
      </c>
      <c r="Z38" s="4">
        <f>+IF(X38&lt;&gt;0,+(Y38/X38)*100,0)</f>
        <v>-1.8215578745607495</v>
      </c>
      <c r="AA38" s="19">
        <f>SUM(AA39:AA41)</f>
        <v>8113824</v>
      </c>
    </row>
    <row r="39" spans="1:27" ht="12.75">
      <c r="A39" s="5" t="s">
        <v>42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/>
      <c r="AA39" s="22"/>
    </row>
    <row r="40" spans="1:27" ht="12.75">
      <c r="A40" s="5" t="s">
        <v>43</v>
      </c>
      <c r="B40" s="3"/>
      <c r="C40" s="22">
        <v>11052770</v>
      </c>
      <c r="D40" s="22"/>
      <c r="E40" s="23">
        <v>7520325</v>
      </c>
      <c r="F40" s="24">
        <v>8113824</v>
      </c>
      <c r="G40" s="24">
        <v>690054</v>
      </c>
      <c r="H40" s="24">
        <v>390620</v>
      </c>
      <c r="I40" s="24">
        <v>231660</v>
      </c>
      <c r="J40" s="24">
        <v>1312334</v>
      </c>
      <c r="K40" s="24">
        <v>537882</v>
      </c>
      <c r="L40" s="24">
        <v>542436</v>
      </c>
      <c r="M40" s="24">
        <v>1473053</v>
      </c>
      <c r="N40" s="24">
        <v>2553371</v>
      </c>
      <c r="O40" s="24"/>
      <c r="P40" s="24"/>
      <c r="Q40" s="24"/>
      <c r="R40" s="24"/>
      <c r="S40" s="24">
        <v>3239595</v>
      </c>
      <c r="T40" s="24">
        <v>860726</v>
      </c>
      <c r="U40" s="24"/>
      <c r="V40" s="24">
        <v>4100321</v>
      </c>
      <c r="W40" s="24">
        <v>7966026</v>
      </c>
      <c r="X40" s="24">
        <v>8113824</v>
      </c>
      <c r="Y40" s="24">
        <v>-147798</v>
      </c>
      <c r="Z40" s="6">
        <v>-1.82</v>
      </c>
      <c r="AA40" s="22">
        <v>8113824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48830321</v>
      </c>
      <c r="D42" s="19">
        <f>SUM(D43:D46)</f>
        <v>0</v>
      </c>
      <c r="E42" s="20">
        <f t="shared" si="8"/>
        <v>39025910</v>
      </c>
      <c r="F42" s="21">
        <f t="shared" si="8"/>
        <v>36363149</v>
      </c>
      <c r="G42" s="21">
        <f t="shared" si="8"/>
        <v>1800577</v>
      </c>
      <c r="H42" s="21">
        <f t="shared" si="8"/>
        <v>1633997</v>
      </c>
      <c r="I42" s="21">
        <f t="shared" si="8"/>
        <v>98111</v>
      </c>
      <c r="J42" s="21">
        <f t="shared" si="8"/>
        <v>3532685</v>
      </c>
      <c r="K42" s="21">
        <f t="shared" si="8"/>
        <v>1942076</v>
      </c>
      <c r="L42" s="21">
        <f t="shared" si="8"/>
        <v>2472717</v>
      </c>
      <c r="M42" s="21">
        <f t="shared" si="8"/>
        <v>11766559</v>
      </c>
      <c r="N42" s="21">
        <f t="shared" si="8"/>
        <v>16181352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6793516</v>
      </c>
      <c r="T42" s="21">
        <f t="shared" si="8"/>
        <v>1474754</v>
      </c>
      <c r="U42" s="21">
        <f t="shared" si="8"/>
        <v>0</v>
      </c>
      <c r="V42" s="21">
        <f t="shared" si="8"/>
        <v>8268270</v>
      </c>
      <c r="W42" s="21">
        <f t="shared" si="8"/>
        <v>27982307</v>
      </c>
      <c r="X42" s="21">
        <f t="shared" si="8"/>
        <v>36569545</v>
      </c>
      <c r="Y42" s="21">
        <f t="shared" si="8"/>
        <v>-8587238</v>
      </c>
      <c r="Z42" s="4">
        <f>+IF(X42&lt;&gt;0,+(Y42/X42)*100,0)</f>
        <v>-23.48193831779969</v>
      </c>
      <c r="AA42" s="19">
        <f>SUM(AA43:AA46)</f>
        <v>36363149</v>
      </c>
    </row>
    <row r="43" spans="1:27" ht="12.75">
      <c r="A43" s="5" t="s">
        <v>46</v>
      </c>
      <c r="B43" s="3"/>
      <c r="C43" s="22">
        <v>23541669</v>
      </c>
      <c r="D43" s="22"/>
      <c r="E43" s="23">
        <v>24994057</v>
      </c>
      <c r="F43" s="24">
        <v>23993796</v>
      </c>
      <c r="G43" s="24">
        <v>793877</v>
      </c>
      <c r="H43" s="24">
        <v>849565</v>
      </c>
      <c r="I43" s="24"/>
      <c r="J43" s="24">
        <v>1643442</v>
      </c>
      <c r="K43" s="24">
        <v>856844</v>
      </c>
      <c r="L43" s="24">
        <v>791936</v>
      </c>
      <c r="M43" s="24">
        <v>9441794</v>
      </c>
      <c r="N43" s="24">
        <v>11090574</v>
      </c>
      <c r="O43" s="24"/>
      <c r="P43" s="24"/>
      <c r="Q43" s="24"/>
      <c r="R43" s="24"/>
      <c r="S43" s="24">
        <v>2042334</v>
      </c>
      <c r="T43" s="24">
        <v>334059</v>
      </c>
      <c r="U43" s="24"/>
      <c r="V43" s="24">
        <v>2376393</v>
      </c>
      <c r="W43" s="24">
        <v>15110409</v>
      </c>
      <c r="X43" s="24">
        <v>23993796</v>
      </c>
      <c r="Y43" s="24">
        <v>-8883387</v>
      </c>
      <c r="Z43" s="6">
        <v>-37.02</v>
      </c>
      <c r="AA43" s="22">
        <v>23993796</v>
      </c>
    </row>
    <row r="44" spans="1:27" ht="12.75">
      <c r="A44" s="5" t="s">
        <v>47</v>
      </c>
      <c r="B44" s="3"/>
      <c r="C44" s="22">
        <v>12910095</v>
      </c>
      <c r="D44" s="22"/>
      <c r="E44" s="23">
        <v>6274156</v>
      </c>
      <c r="F44" s="24">
        <v>6074156</v>
      </c>
      <c r="G44" s="24">
        <v>293077</v>
      </c>
      <c r="H44" s="24">
        <v>231485</v>
      </c>
      <c r="I44" s="24">
        <v>96801</v>
      </c>
      <c r="J44" s="24">
        <v>621363</v>
      </c>
      <c r="K44" s="24">
        <v>272138</v>
      </c>
      <c r="L44" s="24">
        <v>927254</v>
      </c>
      <c r="M44" s="24">
        <v>817877</v>
      </c>
      <c r="N44" s="24">
        <v>2017269</v>
      </c>
      <c r="O44" s="24"/>
      <c r="P44" s="24"/>
      <c r="Q44" s="24"/>
      <c r="R44" s="24"/>
      <c r="S44" s="24">
        <v>2106533</v>
      </c>
      <c r="T44" s="24">
        <v>462627</v>
      </c>
      <c r="U44" s="24"/>
      <c r="V44" s="24">
        <v>2569160</v>
      </c>
      <c r="W44" s="24">
        <v>5207792</v>
      </c>
      <c r="X44" s="24">
        <v>6280552</v>
      </c>
      <c r="Y44" s="24">
        <v>-1072760</v>
      </c>
      <c r="Z44" s="6">
        <v>-17.08</v>
      </c>
      <c r="AA44" s="22">
        <v>6074156</v>
      </c>
    </row>
    <row r="45" spans="1:27" ht="12.75">
      <c r="A45" s="5" t="s">
        <v>48</v>
      </c>
      <c r="B45" s="3"/>
      <c r="C45" s="25">
        <v>8253059</v>
      </c>
      <c r="D45" s="25"/>
      <c r="E45" s="26">
        <v>4421025</v>
      </c>
      <c r="F45" s="27">
        <v>3721025</v>
      </c>
      <c r="G45" s="27">
        <v>303962</v>
      </c>
      <c r="H45" s="27">
        <v>188190</v>
      </c>
      <c r="I45" s="27">
        <v>616</v>
      </c>
      <c r="J45" s="27">
        <v>492768</v>
      </c>
      <c r="K45" s="27">
        <v>319557</v>
      </c>
      <c r="L45" s="27">
        <v>292540</v>
      </c>
      <c r="M45" s="27">
        <v>608646</v>
      </c>
      <c r="N45" s="27">
        <v>1220743</v>
      </c>
      <c r="O45" s="27"/>
      <c r="P45" s="27"/>
      <c r="Q45" s="27"/>
      <c r="R45" s="27"/>
      <c r="S45" s="27">
        <v>1629237</v>
      </c>
      <c r="T45" s="27">
        <v>419785</v>
      </c>
      <c r="U45" s="27"/>
      <c r="V45" s="27">
        <v>2049022</v>
      </c>
      <c r="W45" s="27">
        <v>3762533</v>
      </c>
      <c r="X45" s="27">
        <v>3721025</v>
      </c>
      <c r="Y45" s="27">
        <v>41508</v>
      </c>
      <c r="Z45" s="7">
        <v>1.12</v>
      </c>
      <c r="AA45" s="25">
        <v>3721025</v>
      </c>
    </row>
    <row r="46" spans="1:27" ht="12.75">
      <c r="A46" s="5" t="s">
        <v>49</v>
      </c>
      <c r="B46" s="3"/>
      <c r="C46" s="22">
        <v>4125498</v>
      </c>
      <c r="D46" s="22"/>
      <c r="E46" s="23">
        <v>3336672</v>
      </c>
      <c r="F46" s="24">
        <v>2574172</v>
      </c>
      <c r="G46" s="24">
        <v>409661</v>
      </c>
      <c r="H46" s="24">
        <v>364757</v>
      </c>
      <c r="I46" s="24">
        <v>694</v>
      </c>
      <c r="J46" s="24">
        <v>775112</v>
      </c>
      <c r="K46" s="24">
        <v>493537</v>
      </c>
      <c r="L46" s="24">
        <v>460987</v>
      </c>
      <c r="M46" s="24">
        <v>898242</v>
      </c>
      <c r="N46" s="24">
        <v>1852766</v>
      </c>
      <c r="O46" s="24"/>
      <c r="P46" s="24"/>
      <c r="Q46" s="24"/>
      <c r="R46" s="24"/>
      <c r="S46" s="24">
        <v>1015412</v>
      </c>
      <c r="T46" s="24">
        <v>258283</v>
      </c>
      <c r="U46" s="24"/>
      <c r="V46" s="24">
        <v>1273695</v>
      </c>
      <c r="W46" s="24">
        <v>3901573</v>
      </c>
      <c r="X46" s="24">
        <v>2574172</v>
      </c>
      <c r="Y46" s="24">
        <v>1327401</v>
      </c>
      <c r="Z46" s="6">
        <v>51.57</v>
      </c>
      <c r="AA46" s="22">
        <v>2574172</v>
      </c>
    </row>
    <row r="47" spans="1:27" ht="12.75">
      <c r="A47" s="2" t="s">
        <v>50</v>
      </c>
      <c r="B47" s="8" t="s">
        <v>51</v>
      </c>
      <c r="C47" s="19">
        <v>1768357</v>
      </c>
      <c r="D47" s="19"/>
      <c r="E47" s="20">
        <v>1490862</v>
      </c>
      <c r="F47" s="21">
        <v>1490862</v>
      </c>
      <c r="G47" s="21">
        <v>-133714</v>
      </c>
      <c r="H47" s="21">
        <v>21114</v>
      </c>
      <c r="I47" s="21">
        <v>17536</v>
      </c>
      <c r="J47" s="21">
        <v>-95064</v>
      </c>
      <c r="K47" s="21">
        <v>279680</v>
      </c>
      <c r="L47" s="21">
        <v>168893</v>
      </c>
      <c r="M47" s="21">
        <v>330938</v>
      </c>
      <c r="N47" s="21">
        <v>779511</v>
      </c>
      <c r="O47" s="21"/>
      <c r="P47" s="21"/>
      <c r="Q47" s="21"/>
      <c r="R47" s="21"/>
      <c r="S47" s="21">
        <v>538403</v>
      </c>
      <c r="T47" s="21">
        <v>135947</v>
      </c>
      <c r="U47" s="21"/>
      <c r="V47" s="21">
        <v>674350</v>
      </c>
      <c r="W47" s="21">
        <v>1358797</v>
      </c>
      <c r="X47" s="21">
        <v>1490862</v>
      </c>
      <c r="Y47" s="21">
        <v>-132065</v>
      </c>
      <c r="Z47" s="4">
        <v>-8.86</v>
      </c>
      <c r="AA47" s="19">
        <v>1490862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134492644</v>
      </c>
      <c r="D48" s="40">
        <f>+D28+D32+D38+D42+D47</f>
        <v>0</v>
      </c>
      <c r="E48" s="41">
        <f t="shared" si="9"/>
        <v>103385482</v>
      </c>
      <c r="F48" s="42">
        <f t="shared" si="9"/>
        <v>99608954</v>
      </c>
      <c r="G48" s="42">
        <f t="shared" si="9"/>
        <v>4846096</v>
      </c>
      <c r="H48" s="42">
        <f t="shared" si="9"/>
        <v>6406150</v>
      </c>
      <c r="I48" s="42">
        <f t="shared" si="9"/>
        <v>1737290</v>
      </c>
      <c r="J48" s="42">
        <f t="shared" si="9"/>
        <v>12989536</v>
      </c>
      <c r="K48" s="42">
        <f t="shared" si="9"/>
        <v>5482675</v>
      </c>
      <c r="L48" s="42">
        <f t="shared" si="9"/>
        <v>5072006</v>
      </c>
      <c r="M48" s="42">
        <f t="shared" si="9"/>
        <v>20321918</v>
      </c>
      <c r="N48" s="42">
        <f t="shared" si="9"/>
        <v>30876599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26800773</v>
      </c>
      <c r="T48" s="42">
        <f t="shared" si="9"/>
        <v>4899499</v>
      </c>
      <c r="U48" s="42">
        <f t="shared" si="9"/>
        <v>0</v>
      </c>
      <c r="V48" s="42">
        <f t="shared" si="9"/>
        <v>31700272</v>
      </c>
      <c r="W48" s="42">
        <f t="shared" si="9"/>
        <v>75566407</v>
      </c>
      <c r="X48" s="42">
        <f t="shared" si="9"/>
        <v>102355720</v>
      </c>
      <c r="Y48" s="42">
        <f t="shared" si="9"/>
        <v>-26789313</v>
      </c>
      <c r="Z48" s="43">
        <f>+IF(X48&lt;&gt;0,+(Y48/X48)*100,0)</f>
        <v>-26.1727561488503</v>
      </c>
      <c r="AA48" s="40">
        <f>+AA28+AA32+AA38+AA42+AA47</f>
        <v>99608954</v>
      </c>
    </row>
    <row r="49" spans="1:27" ht="12.75">
      <c r="A49" s="14" t="s">
        <v>88</v>
      </c>
      <c r="B49" s="15"/>
      <c r="C49" s="44">
        <f aca="true" t="shared" si="10" ref="C49:Y49">+C25-C48</f>
        <v>-17033072</v>
      </c>
      <c r="D49" s="44">
        <f>+D25-D48</f>
        <v>0</v>
      </c>
      <c r="E49" s="45">
        <f t="shared" si="10"/>
        <v>21255337</v>
      </c>
      <c r="F49" s="46">
        <f t="shared" si="10"/>
        <v>25031872</v>
      </c>
      <c r="G49" s="46">
        <f t="shared" si="10"/>
        <v>-1662234</v>
      </c>
      <c r="H49" s="46">
        <f t="shared" si="10"/>
        <v>-5585025</v>
      </c>
      <c r="I49" s="46">
        <f t="shared" si="10"/>
        <v>2582898</v>
      </c>
      <c r="J49" s="46">
        <f t="shared" si="10"/>
        <v>-4664361</v>
      </c>
      <c r="K49" s="46">
        <f t="shared" si="10"/>
        <v>-1080335</v>
      </c>
      <c r="L49" s="46">
        <f t="shared" si="10"/>
        <v>1888516</v>
      </c>
      <c r="M49" s="46">
        <f t="shared" si="10"/>
        <v>-5714337</v>
      </c>
      <c r="N49" s="46">
        <f t="shared" si="10"/>
        <v>-4906156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-10607675</v>
      </c>
      <c r="T49" s="46">
        <f t="shared" si="10"/>
        <v>-1393781</v>
      </c>
      <c r="U49" s="46">
        <f t="shared" si="10"/>
        <v>0</v>
      </c>
      <c r="V49" s="46">
        <f t="shared" si="10"/>
        <v>-12001456</v>
      </c>
      <c r="W49" s="46">
        <f t="shared" si="10"/>
        <v>-21571973</v>
      </c>
      <c r="X49" s="46">
        <f>IF(F25=F48,0,X25-X48)</f>
        <v>25158737</v>
      </c>
      <c r="Y49" s="46">
        <f t="shared" si="10"/>
        <v>-46730710</v>
      </c>
      <c r="Z49" s="47">
        <f>+IF(X49&lt;&gt;0,+(Y49/X49)*100,0)</f>
        <v>-185.74346558016802</v>
      </c>
      <c r="AA49" s="44">
        <f>+AA25-AA48</f>
        <v>25031872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164619666</v>
      </c>
      <c r="D5" s="19">
        <f>SUM(D6:D8)</f>
        <v>0</v>
      </c>
      <c r="E5" s="20">
        <f t="shared" si="0"/>
        <v>197472793</v>
      </c>
      <c r="F5" s="21">
        <f t="shared" si="0"/>
        <v>173903930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73324850</v>
      </c>
      <c r="L5" s="21">
        <f t="shared" si="0"/>
        <v>6633779</v>
      </c>
      <c r="M5" s="21">
        <f t="shared" si="0"/>
        <v>43907623</v>
      </c>
      <c r="N5" s="21">
        <f t="shared" si="0"/>
        <v>123866252</v>
      </c>
      <c r="O5" s="21">
        <f t="shared" si="0"/>
        <v>1058417</v>
      </c>
      <c r="P5" s="21">
        <f t="shared" si="0"/>
        <v>83509232</v>
      </c>
      <c r="Q5" s="21">
        <f t="shared" si="0"/>
        <v>0</v>
      </c>
      <c r="R5" s="21">
        <f t="shared" si="0"/>
        <v>84567649</v>
      </c>
      <c r="S5" s="21">
        <f t="shared" si="0"/>
        <v>-10271504</v>
      </c>
      <c r="T5" s="21">
        <f t="shared" si="0"/>
        <v>620573</v>
      </c>
      <c r="U5" s="21">
        <f t="shared" si="0"/>
        <v>0</v>
      </c>
      <c r="V5" s="21">
        <f t="shared" si="0"/>
        <v>-9650931</v>
      </c>
      <c r="W5" s="21">
        <f t="shared" si="0"/>
        <v>198782970</v>
      </c>
      <c r="X5" s="21">
        <f t="shared" si="0"/>
        <v>173903930</v>
      </c>
      <c r="Y5" s="21">
        <f t="shared" si="0"/>
        <v>24879040</v>
      </c>
      <c r="Z5" s="4">
        <f>+IF(X5&lt;&gt;0,+(Y5/X5)*100,0)</f>
        <v>14.306197680523955</v>
      </c>
      <c r="AA5" s="19">
        <f>SUM(AA6:AA8)</f>
        <v>173903930</v>
      </c>
    </row>
    <row r="6" spans="1:27" ht="12.75">
      <c r="A6" s="5" t="s">
        <v>32</v>
      </c>
      <c r="B6" s="3"/>
      <c r="C6" s="22">
        <v>6900085</v>
      </c>
      <c r="D6" s="22"/>
      <c r="E6" s="23"/>
      <c r="F6" s="24">
        <v>7108000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7108000</v>
      </c>
      <c r="Y6" s="24">
        <v>-7108000</v>
      </c>
      <c r="Z6" s="6">
        <v>-100</v>
      </c>
      <c r="AA6" s="22">
        <v>7108000</v>
      </c>
    </row>
    <row r="7" spans="1:27" ht="12.75">
      <c r="A7" s="5" t="s">
        <v>33</v>
      </c>
      <c r="B7" s="3"/>
      <c r="C7" s="25">
        <v>157719581</v>
      </c>
      <c r="D7" s="25"/>
      <c r="E7" s="26">
        <v>197472793</v>
      </c>
      <c r="F7" s="27">
        <v>166795930</v>
      </c>
      <c r="G7" s="27"/>
      <c r="H7" s="27"/>
      <c r="I7" s="27"/>
      <c r="J7" s="27"/>
      <c r="K7" s="27">
        <v>73324850</v>
      </c>
      <c r="L7" s="27">
        <v>6633779</v>
      </c>
      <c r="M7" s="27">
        <v>43907623</v>
      </c>
      <c r="N7" s="27">
        <v>123866252</v>
      </c>
      <c r="O7" s="27">
        <v>1058417</v>
      </c>
      <c r="P7" s="27">
        <v>83509232</v>
      </c>
      <c r="Q7" s="27"/>
      <c r="R7" s="27">
        <v>84567649</v>
      </c>
      <c r="S7" s="27">
        <v>-10271504</v>
      </c>
      <c r="T7" s="27">
        <v>620573</v>
      </c>
      <c r="U7" s="27"/>
      <c r="V7" s="27">
        <v>-9650931</v>
      </c>
      <c r="W7" s="27">
        <v>198782970</v>
      </c>
      <c r="X7" s="27">
        <v>166795930</v>
      </c>
      <c r="Y7" s="27">
        <v>31987040</v>
      </c>
      <c r="Z7" s="7">
        <v>19.18</v>
      </c>
      <c r="AA7" s="25">
        <v>166795930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5370574</v>
      </c>
      <c r="D9" s="19">
        <f>SUM(D10:D14)</f>
        <v>0</v>
      </c>
      <c r="E9" s="20">
        <f t="shared" si="1"/>
        <v>1375750</v>
      </c>
      <c r="F9" s="21">
        <f t="shared" si="1"/>
        <v>526090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330044</v>
      </c>
      <c r="L9" s="21">
        <f t="shared" si="1"/>
        <v>10961</v>
      </c>
      <c r="M9" s="21">
        <f t="shared" si="1"/>
        <v>574</v>
      </c>
      <c r="N9" s="21">
        <f t="shared" si="1"/>
        <v>341579</v>
      </c>
      <c r="O9" s="21">
        <f t="shared" si="1"/>
        <v>0</v>
      </c>
      <c r="P9" s="21">
        <f t="shared" si="1"/>
        <v>594017</v>
      </c>
      <c r="Q9" s="21">
        <f t="shared" si="1"/>
        <v>0</v>
      </c>
      <c r="R9" s="21">
        <f t="shared" si="1"/>
        <v>594017</v>
      </c>
      <c r="S9" s="21">
        <f t="shared" si="1"/>
        <v>372041</v>
      </c>
      <c r="T9" s="21">
        <f t="shared" si="1"/>
        <v>0</v>
      </c>
      <c r="U9" s="21">
        <f t="shared" si="1"/>
        <v>0</v>
      </c>
      <c r="V9" s="21">
        <f t="shared" si="1"/>
        <v>372041</v>
      </c>
      <c r="W9" s="21">
        <f t="shared" si="1"/>
        <v>1307637</v>
      </c>
      <c r="X9" s="21">
        <f t="shared" si="1"/>
        <v>526090</v>
      </c>
      <c r="Y9" s="21">
        <f t="shared" si="1"/>
        <v>781547</v>
      </c>
      <c r="Z9" s="4">
        <f>+IF(X9&lt;&gt;0,+(Y9/X9)*100,0)</f>
        <v>148.55766123667053</v>
      </c>
      <c r="AA9" s="19">
        <f>SUM(AA10:AA14)</f>
        <v>526090</v>
      </c>
    </row>
    <row r="10" spans="1:27" ht="12.75">
      <c r="A10" s="5" t="s">
        <v>36</v>
      </c>
      <c r="B10" s="3"/>
      <c r="C10" s="22">
        <v>5370574</v>
      </c>
      <c r="D10" s="22"/>
      <c r="E10" s="23">
        <v>1375750</v>
      </c>
      <c r="F10" s="24">
        <v>526090</v>
      </c>
      <c r="G10" s="24"/>
      <c r="H10" s="24"/>
      <c r="I10" s="24"/>
      <c r="J10" s="24"/>
      <c r="K10" s="24">
        <v>330044</v>
      </c>
      <c r="L10" s="24">
        <v>10961</v>
      </c>
      <c r="M10" s="24">
        <v>574</v>
      </c>
      <c r="N10" s="24">
        <v>341579</v>
      </c>
      <c r="O10" s="24"/>
      <c r="P10" s="24">
        <v>594017</v>
      </c>
      <c r="Q10" s="24"/>
      <c r="R10" s="24">
        <v>594017</v>
      </c>
      <c r="S10" s="24">
        <v>372041</v>
      </c>
      <c r="T10" s="24"/>
      <c r="U10" s="24"/>
      <c r="V10" s="24">
        <v>372041</v>
      </c>
      <c r="W10" s="24">
        <v>1307637</v>
      </c>
      <c r="X10" s="24">
        <v>526090</v>
      </c>
      <c r="Y10" s="24">
        <v>781547</v>
      </c>
      <c r="Z10" s="6">
        <v>148.56</v>
      </c>
      <c r="AA10" s="22">
        <v>526090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4449315</v>
      </c>
      <c r="D15" s="19">
        <f>SUM(D16:D18)</f>
        <v>0</v>
      </c>
      <c r="E15" s="20">
        <f t="shared" si="2"/>
        <v>23092450</v>
      </c>
      <c r="F15" s="21">
        <f t="shared" si="2"/>
        <v>3116450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5742</v>
      </c>
      <c r="L15" s="21">
        <f t="shared" si="2"/>
        <v>0</v>
      </c>
      <c r="M15" s="21">
        <f t="shared" si="2"/>
        <v>783</v>
      </c>
      <c r="N15" s="21">
        <f t="shared" si="2"/>
        <v>6525</v>
      </c>
      <c r="O15" s="21">
        <f t="shared" si="2"/>
        <v>0</v>
      </c>
      <c r="P15" s="21">
        <f t="shared" si="2"/>
        <v>333447</v>
      </c>
      <c r="Q15" s="21">
        <f t="shared" si="2"/>
        <v>0</v>
      </c>
      <c r="R15" s="21">
        <f t="shared" si="2"/>
        <v>333447</v>
      </c>
      <c r="S15" s="21">
        <f t="shared" si="2"/>
        <v>-37927</v>
      </c>
      <c r="T15" s="21">
        <f t="shared" si="2"/>
        <v>0</v>
      </c>
      <c r="U15" s="21">
        <f t="shared" si="2"/>
        <v>0</v>
      </c>
      <c r="V15" s="21">
        <f t="shared" si="2"/>
        <v>-37927</v>
      </c>
      <c r="W15" s="21">
        <f t="shared" si="2"/>
        <v>302045</v>
      </c>
      <c r="X15" s="21">
        <f t="shared" si="2"/>
        <v>3116450</v>
      </c>
      <c r="Y15" s="21">
        <f t="shared" si="2"/>
        <v>-2814405</v>
      </c>
      <c r="Z15" s="4">
        <f>+IF(X15&lt;&gt;0,+(Y15/X15)*100,0)</f>
        <v>-90.3080428051148</v>
      </c>
      <c r="AA15" s="19">
        <f>SUM(AA16:AA18)</f>
        <v>3116450</v>
      </c>
    </row>
    <row r="16" spans="1:27" ht="12.75">
      <c r="A16" s="5" t="s">
        <v>42</v>
      </c>
      <c r="B16" s="3"/>
      <c r="C16" s="22">
        <v>4449315</v>
      </c>
      <c r="D16" s="22"/>
      <c r="E16" s="23">
        <v>3080450</v>
      </c>
      <c r="F16" s="24">
        <v>3116450</v>
      </c>
      <c r="G16" s="24"/>
      <c r="H16" s="24"/>
      <c r="I16" s="24"/>
      <c r="J16" s="24"/>
      <c r="K16" s="24">
        <v>5742</v>
      </c>
      <c r="L16" s="24"/>
      <c r="M16" s="24">
        <v>783</v>
      </c>
      <c r="N16" s="24">
        <v>6525</v>
      </c>
      <c r="O16" s="24"/>
      <c r="P16" s="24">
        <v>333447</v>
      </c>
      <c r="Q16" s="24"/>
      <c r="R16" s="24">
        <v>333447</v>
      </c>
      <c r="S16" s="24">
        <v>-37927</v>
      </c>
      <c r="T16" s="24"/>
      <c r="U16" s="24"/>
      <c r="V16" s="24">
        <v>-37927</v>
      </c>
      <c r="W16" s="24">
        <v>302045</v>
      </c>
      <c r="X16" s="24">
        <v>3116450</v>
      </c>
      <c r="Y16" s="24">
        <v>-2814405</v>
      </c>
      <c r="Z16" s="6">
        <v>-90.31</v>
      </c>
      <c r="AA16" s="22">
        <v>3116450</v>
      </c>
    </row>
    <row r="17" spans="1:27" ht="12.75">
      <c r="A17" s="5" t="s">
        <v>43</v>
      </c>
      <c r="B17" s="3"/>
      <c r="C17" s="22"/>
      <c r="D17" s="22"/>
      <c r="E17" s="23">
        <v>20012000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120217564</v>
      </c>
      <c r="D19" s="19">
        <f>SUM(D20:D23)</f>
        <v>0</v>
      </c>
      <c r="E19" s="20">
        <f t="shared" si="3"/>
        <v>108531632</v>
      </c>
      <c r="F19" s="21">
        <f t="shared" si="3"/>
        <v>118229964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35673275</v>
      </c>
      <c r="L19" s="21">
        <f t="shared" si="3"/>
        <v>29113661</v>
      </c>
      <c r="M19" s="21">
        <f t="shared" si="3"/>
        <v>25628003</v>
      </c>
      <c r="N19" s="21">
        <f t="shared" si="3"/>
        <v>90414939</v>
      </c>
      <c r="O19" s="21">
        <f t="shared" si="3"/>
        <v>703661</v>
      </c>
      <c r="P19" s="21">
        <f t="shared" si="3"/>
        <v>2717508</v>
      </c>
      <c r="Q19" s="21">
        <f t="shared" si="3"/>
        <v>0</v>
      </c>
      <c r="R19" s="21">
        <f t="shared" si="3"/>
        <v>3421169</v>
      </c>
      <c r="S19" s="21">
        <f t="shared" si="3"/>
        <v>2859391</v>
      </c>
      <c r="T19" s="21">
        <f t="shared" si="3"/>
        <v>1582845</v>
      </c>
      <c r="U19" s="21">
        <f t="shared" si="3"/>
        <v>0</v>
      </c>
      <c r="V19" s="21">
        <f t="shared" si="3"/>
        <v>4442236</v>
      </c>
      <c r="W19" s="21">
        <f t="shared" si="3"/>
        <v>98278344</v>
      </c>
      <c r="X19" s="21">
        <f t="shared" si="3"/>
        <v>118229964</v>
      </c>
      <c r="Y19" s="21">
        <f t="shared" si="3"/>
        <v>-19951620</v>
      </c>
      <c r="Z19" s="4">
        <f>+IF(X19&lt;&gt;0,+(Y19/X19)*100,0)</f>
        <v>-16.87526522464305</v>
      </c>
      <c r="AA19" s="19">
        <f>SUM(AA20:AA23)</f>
        <v>118229964</v>
      </c>
    </row>
    <row r="20" spans="1:27" ht="12.75">
      <c r="A20" s="5" t="s">
        <v>46</v>
      </c>
      <c r="B20" s="3"/>
      <c r="C20" s="22">
        <v>4817427</v>
      </c>
      <c r="D20" s="22"/>
      <c r="E20" s="23">
        <v>4998865</v>
      </c>
      <c r="F20" s="24">
        <v>961037</v>
      </c>
      <c r="G20" s="24"/>
      <c r="H20" s="24"/>
      <c r="I20" s="24"/>
      <c r="J20" s="24"/>
      <c r="K20" s="24">
        <v>1381903</v>
      </c>
      <c r="L20" s="24">
        <v>1007237</v>
      </c>
      <c r="M20" s="24">
        <v>69009</v>
      </c>
      <c r="N20" s="24">
        <v>2458149</v>
      </c>
      <c r="O20" s="24">
        <v>68212</v>
      </c>
      <c r="P20" s="24">
        <v>293440</v>
      </c>
      <c r="Q20" s="24"/>
      <c r="R20" s="24">
        <v>361652</v>
      </c>
      <c r="S20" s="24">
        <v>138018</v>
      </c>
      <c r="T20" s="24">
        <v>69009</v>
      </c>
      <c r="U20" s="24"/>
      <c r="V20" s="24">
        <v>207027</v>
      </c>
      <c r="W20" s="24">
        <v>3026828</v>
      </c>
      <c r="X20" s="24">
        <v>961037</v>
      </c>
      <c r="Y20" s="24">
        <v>2065791</v>
      </c>
      <c r="Z20" s="6">
        <v>214.95</v>
      </c>
      <c r="AA20" s="22">
        <v>961037</v>
      </c>
    </row>
    <row r="21" spans="1:27" ht="12.75">
      <c r="A21" s="5" t="s">
        <v>47</v>
      </c>
      <c r="B21" s="3"/>
      <c r="C21" s="22">
        <v>60887201</v>
      </c>
      <c r="D21" s="22"/>
      <c r="E21" s="23">
        <v>85163877</v>
      </c>
      <c r="F21" s="24">
        <v>54289795</v>
      </c>
      <c r="G21" s="24"/>
      <c r="H21" s="24"/>
      <c r="I21" s="24"/>
      <c r="J21" s="24"/>
      <c r="K21" s="24">
        <v>15039973</v>
      </c>
      <c r="L21" s="24">
        <v>27433737</v>
      </c>
      <c r="M21" s="24">
        <v>1213023</v>
      </c>
      <c r="N21" s="24">
        <v>43686733</v>
      </c>
      <c r="O21" s="24">
        <v>1205780</v>
      </c>
      <c r="P21" s="24">
        <v>1201123</v>
      </c>
      <c r="Q21" s="24"/>
      <c r="R21" s="24">
        <v>2406903</v>
      </c>
      <c r="S21" s="24">
        <v>2393237</v>
      </c>
      <c r="T21" s="24">
        <v>1187743</v>
      </c>
      <c r="U21" s="24"/>
      <c r="V21" s="24">
        <v>3580980</v>
      </c>
      <c r="W21" s="24">
        <v>49674616</v>
      </c>
      <c r="X21" s="24">
        <v>54289795</v>
      </c>
      <c r="Y21" s="24">
        <v>-4615179</v>
      </c>
      <c r="Z21" s="6">
        <v>-8.5</v>
      </c>
      <c r="AA21" s="22">
        <v>54289795</v>
      </c>
    </row>
    <row r="22" spans="1:27" ht="12.75">
      <c r="A22" s="5" t="s">
        <v>48</v>
      </c>
      <c r="B22" s="3"/>
      <c r="C22" s="25">
        <v>53280228</v>
      </c>
      <c r="D22" s="25"/>
      <c r="E22" s="26">
        <v>17126463</v>
      </c>
      <c r="F22" s="27">
        <v>60007551</v>
      </c>
      <c r="G22" s="27"/>
      <c r="H22" s="27"/>
      <c r="I22" s="27"/>
      <c r="J22" s="27"/>
      <c r="K22" s="27">
        <v>18771608</v>
      </c>
      <c r="L22" s="27">
        <v>432714</v>
      </c>
      <c r="M22" s="27">
        <v>24225985</v>
      </c>
      <c r="N22" s="27">
        <v>43430307</v>
      </c>
      <c r="O22" s="27">
        <v>206107</v>
      </c>
      <c r="P22" s="27">
        <v>206535</v>
      </c>
      <c r="Q22" s="27"/>
      <c r="R22" s="27">
        <v>412642</v>
      </c>
      <c r="S22" s="27">
        <v>418163</v>
      </c>
      <c r="T22" s="27">
        <v>206107</v>
      </c>
      <c r="U22" s="27"/>
      <c r="V22" s="27">
        <v>624270</v>
      </c>
      <c r="W22" s="27">
        <v>44467219</v>
      </c>
      <c r="X22" s="27">
        <v>60007551</v>
      </c>
      <c r="Y22" s="27">
        <v>-15540332</v>
      </c>
      <c r="Z22" s="7">
        <v>-25.9</v>
      </c>
      <c r="AA22" s="25">
        <v>60007551</v>
      </c>
    </row>
    <row r="23" spans="1:27" ht="12.75">
      <c r="A23" s="5" t="s">
        <v>49</v>
      </c>
      <c r="B23" s="3"/>
      <c r="C23" s="22">
        <v>1232708</v>
      </c>
      <c r="D23" s="22"/>
      <c r="E23" s="23">
        <v>1242427</v>
      </c>
      <c r="F23" s="24">
        <v>2971581</v>
      </c>
      <c r="G23" s="24"/>
      <c r="H23" s="24"/>
      <c r="I23" s="24"/>
      <c r="J23" s="24"/>
      <c r="K23" s="24">
        <v>479791</v>
      </c>
      <c r="L23" s="24">
        <v>239973</v>
      </c>
      <c r="M23" s="24">
        <v>119986</v>
      </c>
      <c r="N23" s="24">
        <v>839750</v>
      </c>
      <c r="O23" s="24">
        <v>-776438</v>
      </c>
      <c r="P23" s="24">
        <v>1016410</v>
      </c>
      <c r="Q23" s="24"/>
      <c r="R23" s="24">
        <v>239972</v>
      </c>
      <c r="S23" s="24">
        <v>-90027</v>
      </c>
      <c r="T23" s="24">
        <v>119986</v>
      </c>
      <c r="U23" s="24"/>
      <c r="V23" s="24">
        <v>29959</v>
      </c>
      <c r="W23" s="24">
        <v>1109681</v>
      </c>
      <c r="X23" s="24">
        <v>2971581</v>
      </c>
      <c r="Y23" s="24">
        <v>-1861900</v>
      </c>
      <c r="Z23" s="6">
        <v>-62.66</v>
      </c>
      <c r="AA23" s="22">
        <v>2971581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294657119</v>
      </c>
      <c r="D25" s="40">
        <f>+D5+D9+D15+D19+D24</f>
        <v>0</v>
      </c>
      <c r="E25" s="41">
        <f t="shared" si="4"/>
        <v>330472625</v>
      </c>
      <c r="F25" s="42">
        <f t="shared" si="4"/>
        <v>295776434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109333911</v>
      </c>
      <c r="L25" s="42">
        <f t="shared" si="4"/>
        <v>35758401</v>
      </c>
      <c r="M25" s="42">
        <f t="shared" si="4"/>
        <v>69536983</v>
      </c>
      <c r="N25" s="42">
        <f t="shared" si="4"/>
        <v>214629295</v>
      </c>
      <c r="O25" s="42">
        <f t="shared" si="4"/>
        <v>1762078</v>
      </c>
      <c r="P25" s="42">
        <f t="shared" si="4"/>
        <v>87154204</v>
      </c>
      <c r="Q25" s="42">
        <f t="shared" si="4"/>
        <v>0</v>
      </c>
      <c r="R25" s="42">
        <f t="shared" si="4"/>
        <v>88916282</v>
      </c>
      <c r="S25" s="42">
        <f t="shared" si="4"/>
        <v>-7077999</v>
      </c>
      <c r="T25" s="42">
        <f t="shared" si="4"/>
        <v>2203418</v>
      </c>
      <c r="U25" s="42">
        <f t="shared" si="4"/>
        <v>0</v>
      </c>
      <c r="V25" s="42">
        <f t="shared" si="4"/>
        <v>-4874581</v>
      </c>
      <c r="W25" s="42">
        <f t="shared" si="4"/>
        <v>298670996</v>
      </c>
      <c r="X25" s="42">
        <f t="shared" si="4"/>
        <v>295776434</v>
      </c>
      <c r="Y25" s="42">
        <f t="shared" si="4"/>
        <v>2894562</v>
      </c>
      <c r="Z25" s="43">
        <f>+IF(X25&lt;&gt;0,+(Y25/X25)*100,0)</f>
        <v>0.978631718847486</v>
      </c>
      <c r="AA25" s="40">
        <f>+AA5+AA9+AA15+AA19+AA24</f>
        <v>295776434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95750129</v>
      </c>
      <c r="D28" s="19">
        <f>SUM(D29:D31)</f>
        <v>0</v>
      </c>
      <c r="E28" s="20">
        <f t="shared" si="5"/>
        <v>130816389</v>
      </c>
      <c r="F28" s="21">
        <f t="shared" si="5"/>
        <v>116698530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32129456</v>
      </c>
      <c r="L28" s="21">
        <f t="shared" si="5"/>
        <v>21637446</v>
      </c>
      <c r="M28" s="21">
        <f t="shared" si="5"/>
        <v>10547144</v>
      </c>
      <c r="N28" s="21">
        <f t="shared" si="5"/>
        <v>64314046</v>
      </c>
      <c r="O28" s="21">
        <f t="shared" si="5"/>
        <v>6420100</v>
      </c>
      <c r="P28" s="21">
        <f t="shared" si="5"/>
        <v>88992460</v>
      </c>
      <c r="Q28" s="21">
        <f t="shared" si="5"/>
        <v>0</v>
      </c>
      <c r="R28" s="21">
        <f t="shared" si="5"/>
        <v>95412560</v>
      </c>
      <c r="S28" s="21">
        <f t="shared" si="5"/>
        <v>14663335</v>
      </c>
      <c r="T28" s="21">
        <f t="shared" si="5"/>
        <v>6119843</v>
      </c>
      <c r="U28" s="21">
        <f t="shared" si="5"/>
        <v>0</v>
      </c>
      <c r="V28" s="21">
        <f t="shared" si="5"/>
        <v>20783178</v>
      </c>
      <c r="W28" s="21">
        <f t="shared" si="5"/>
        <v>180509784</v>
      </c>
      <c r="X28" s="21">
        <f t="shared" si="5"/>
        <v>116698530</v>
      </c>
      <c r="Y28" s="21">
        <f t="shared" si="5"/>
        <v>63811254</v>
      </c>
      <c r="Z28" s="4">
        <f>+IF(X28&lt;&gt;0,+(Y28/X28)*100,0)</f>
        <v>54.6804265657845</v>
      </c>
      <c r="AA28" s="19">
        <f>SUM(AA29:AA31)</f>
        <v>116698530</v>
      </c>
    </row>
    <row r="29" spans="1:27" ht="12.75">
      <c r="A29" s="5" t="s">
        <v>32</v>
      </c>
      <c r="B29" s="3"/>
      <c r="C29" s="22">
        <v>23054104</v>
      </c>
      <c r="D29" s="22"/>
      <c r="E29" s="23">
        <v>31845978</v>
      </c>
      <c r="F29" s="24">
        <v>26728220</v>
      </c>
      <c r="G29" s="24"/>
      <c r="H29" s="24"/>
      <c r="I29" s="24"/>
      <c r="J29" s="24"/>
      <c r="K29" s="24">
        <v>7385645</v>
      </c>
      <c r="L29" s="24">
        <v>2652596</v>
      </c>
      <c r="M29" s="24">
        <v>2245785</v>
      </c>
      <c r="N29" s="24">
        <v>12284026</v>
      </c>
      <c r="O29" s="24">
        <v>2075789</v>
      </c>
      <c r="P29" s="24">
        <v>2345028</v>
      </c>
      <c r="Q29" s="24"/>
      <c r="R29" s="24">
        <v>4420817</v>
      </c>
      <c r="S29" s="24">
        <v>4129195</v>
      </c>
      <c r="T29" s="24">
        <v>1636017</v>
      </c>
      <c r="U29" s="24"/>
      <c r="V29" s="24">
        <v>5765212</v>
      </c>
      <c r="W29" s="24">
        <v>22470055</v>
      </c>
      <c r="X29" s="24">
        <v>26728220</v>
      </c>
      <c r="Y29" s="24">
        <v>-4258165</v>
      </c>
      <c r="Z29" s="6">
        <v>-15.93</v>
      </c>
      <c r="AA29" s="22">
        <v>26728220</v>
      </c>
    </row>
    <row r="30" spans="1:27" ht="12.75">
      <c r="A30" s="5" t="s">
        <v>33</v>
      </c>
      <c r="B30" s="3"/>
      <c r="C30" s="25">
        <v>72696025</v>
      </c>
      <c r="D30" s="25"/>
      <c r="E30" s="26">
        <v>98970411</v>
      </c>
      <c r="F30" s="27">
        <v>89970310</v>
      </c>
      <c r="G30" s="27"/>
      <c r="H30" s="27"/>
      <c r="I30" s="27"/>
      <c r="J30" s="27"/>
      <c r="K30" s="27">
        <v>24743811</v>
      </c>
      <c r="L30" s="27">
        <v>18984850</v>
      </c>
      <c r="M30" s="27">
        <v>8301359</v>
      </c>
      <c r="N30" s="27">
        <v>52030020</v>
      </c>
      <c r="O30" s="27">
        <v>4344311</v>
      </c>
      <c r="P30" s="27">
        <v>86647432</v>
      </c>
      <c r="Q30" s="27"/>
      <c r="R30" s="27">
        <v>90991743</v>
      </c>
      <c r="S30" s="27">
        <v>10534140</v>
      </c>
      <c r="T30" s="27">
        <v>4483826</v>
      </c>
      <c r="U30" s="27"/>
      <c r="V30" s="27">
        <v>15017966</v>
      </c>
      <c r="W30" s="27">
        <v>158039729</v>
      </c>
      <c r="X30" s="27">
        <v>89970310</v>
      </c>
      <c r="Y30" s="27">
        <v>68069419</v>
      </c>
      <c r="Z30" s="7">
        <v>75.66</v>
      </c>
      <c r="AA30" s="25">
        <v>89970310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6027858</v>
      </c>
      <c r="D32" s="19">
        <f>SUM(D33:D37)</f>
        <v>0</v>
      </c>
      <c r="E32" s="20">
        <f t="shared" si="6"/>
        <v>3820787</v>
      </c>
      <c r="F32" s="21">
        <f t="shared" si="6"/>
        <v>2552087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91919</v>
      </c>
      <c r="L32" s="21">
        <f t="shared" si="6"/>
        <v>186065</v>
      </c>
      <c r="M32" s="21">
        <f t="shared" si="6"/>
        <v>173687</v>
      </c>
      <c r="N32" s="21">
        <f t="shared" si="6"/>
        <v>451671</v>
      </c>
      <c r="O32" s="21">
        <f t="shared" si="6"/>
        <v>148487</v>
      </c>
      <c r="P32" s="21">
        <f t="shared" si="6"/>
        <v>948643</v>
      </c>
      <c r="Q32" s="21">
        <f t="shared" si="6"/>
        <v>0</v>
      </c>
      <c r="R32" s="21">
        <f t="shared" si="6"/>
        <v>1097130</v>
      </c>
      <c r="S32" s="21">
        <f t="shared" si="6"/>
        <v>655649</v>
      </c>
      <c r="T32" s="21">
        <f t="shared" si="6"/>
        <v>198337</v>
      </c>
      <c r="U32" s="21">
        <f t="shared" si="6"/>
        <v>0</v>
      </c>
      <c r="V32" s="21">
        <f t="shared" si="6"/>
        <v>853986</v>
      </c>
      <c r="W32" s="21">
        <f t="shared" si="6"/>
        <v>2402787</v>
      </c>
      <c r="X32" s="21">
        <f t="shared" si="6"/>
        <v>2552087</v>
      </c>
      <c r="Y32" s="21">
        <f t="shared" si="6"/>
        <v>-149300</v>
      </c>
      <c r="Z32" s="4">
        <f>+IF(X32&lt;&gt;0,+(Y32/X32)*100,0)</f>
        <v>-5.850114043917782</v>
      </c>
      <c r="AA32" s="19">
        <f>SUM(AA33:AA37)</f>
        <v>2552087</v>
      </c>
    </row>
    <row r="33" spans="1:27" ht="12.75">
      <c r="A33" s="5" t="s">
        <v>36</v>
      </c>
      <c r="B33" s="3"/>
      <c r="C33" s="22">
        <v>5341278</v>
      </c>
      <c r="D33" s="22"/>
      <c r="E33" s="23">
        <v>1054805</v>
      </c>
      <c r="F33" s="24">
        <v>573164</v>
      </c>
      <c r="G33" s="24"/>
      <c r="H33" s="24"/>
      <c r="I33" s="24"/>
      <c r="J33" s="24"/>
      <c r="K33" s="24">
        <v>91919</v>
      </c>
      <c r="L33" s="24">
        <v>51166</v>
      </c>
      <c r="M33" s="24">
        <v>26600</v>
      </c>
      <c r="N33" s="24">
        <v>169685</v>
      </c>
      <c r="O33" s="24">
        <v>12444</v>
      </c>
      <c r="P33" s="24">
        <v>54755</v>
      </c>
      <c r="Q33" s="24"/>
      <c r="R33" s="24">
        <v>67199</v>
      </c>
      <c r="S33" s="24">
        <v>323882</v>
      </c>
      <c r="T33" s="24">
        <v>38468</v>
      </c>
      <c r="U33" s="24"/>
      <c r="V33" s="24">
        <v>362350</v>
      </c>
      <c r="W33" s="24">
        <v>599234</v>
      </c>
      <c r="X33" s="24">
        <v>573164</v>
      </c>
      <c r="Y33" s="24">
        <v>26070</v>
      </c>
      <c r="Z33" s="6">
        <v>4.55</v>
      </c>
      <c r="AA33" s="22">
        <v>573164</v>
      </c>
    </row>
    <row r="34" spans="1:27" ht="12.75">
      <c r="A34" s="5" t="s">
        <v>37</v>
      </c>
      <c r="B34" s="3"/>
      <c r="C34" s="22"/>
      <c r="D34" s="22"/>
      <c r="E34" s="23">
        <v>2765982</v>
      </c>
      <c r="F34" s="24">
        <v>1978923</v>
      </c>
      <c r="G34" s="24"/>
      <c r="H34" s="24"/>
      <c r="I34" s="24"/>
      <c r="J34" s="24"/>
      <c r="K34" s="24"/>
      <c r="L34" s="24">
        <v>134899</v>
      </c>
      <c r="M34" s="24">
        <v>147087</v>
      </c>
      <c r="N34" s="24">
        <v>281986</v>
      </c>
      <c r="O34" s="24">
        <v>136043</v>
      </c>
      <c r="P34" s="24">
        <v>893888</v>
      </c>
      <c r="Q34" s="24"/>
      <c r="R34" s="24">
        <v>1029931</v>
      </c>
      <c r="S34" s="24">
        <v>331767</v>
      </c>
      <c r="T34" s="24">
        <v>159869</v>
      </c>
      <c r="U34" s="24"/>
      <c r="V34" s="24">
        <v>491636</v>
      </c>
      <c r="W34" s="24">
        <v>1803553</v>
      </c>
      <c r="X34" s="24">
        <v>1978923</v>
      </c>
      <c r="Y34" s="24">
        <v>-175370</v>
      </c>
      <c r="Z34" s="6">
        <v>-8.86</v>
      </c>
      <c r="AA34" s="22">
        <v>1978923</v>
      </c>
    </row>
    <row r="35" spans="1:27" ht="12.75">
      <c r="A35" s="5" t="s">
        <v>38</v>
      </c>
      <c r="B35" s="3"/>
      <c r="C35" s="22">
        <v>686580</v>
      </c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9720526</v>
      </c>
      <c r="D38" s="19">
        <f>SUM(D39:D41)</f>
        <v>0</v>
      </c>
      <c r="E38" s="20">
        <f t="shared" si="7"/>
        <v>16537168</v>
      </c>
      <c r="F38" s="21">
        <f t="shared" si="7"/>
        <v>10130010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3094937</v>
      </c>
      <c r="L38" s="21">
        <f t="shared" si="7"/>
        <v>1148430</v>
      </c>
      <c r="M38" s="21">
        <f t="shared" si="7"/>
        <v>772661</v>
      </c>
      <c r="N38" s="21">
        <f t="shared" si="7"/>
        <v>5016028</v>
      </c>
      <c r="O38" s="21">
        <f t="shared" si="7"/>
        <v>-373273</v>
      </c>
      <c r="P38" s="21">
        <f t="shared" si="7"/>
        <v>2773932</v>
      </c>
      <c r="Q38" s="21">
        <f t="shared" si="7"/>
        <v>0</v>
      </c>
      <c r="R38" s="21">
        <f t="shared" si="7"/>
        <v>2400659</v>
      </c>
      <c r="S38" s="21">
        <f t="shared" si="7"/>
        <v>768935</v>
      </c>
      <c r="T38" s="21">
        <f t="shared" si="7"/>
        <v>317010</v>
      </c>
      <c r="U38" s="21">
        <f t="shared" si="7"/>
        <v>0</v>
      </c>
      <c r="V38" s="21">
        <f t="shared" si="7"/>
        <v>1085945</v>
      </c>
      <c r="W38" s="21">
        <f t="shared" si="7"/>
        <v>8502632</v>
      </c>
      <c r="X38" s="21">
        <f t="shared" si="7"/>
        <v>10130010</v>
      </c>
      <c r="Y38" s="21">
        <f t="shared" si="7"/>
        <v>-1627378</v>
      </c>
      <c r="Z38" s="4">
        <f>+IF(X38&lt;&gt;0,+(Y38/X38)*100,0)</f>
        <v>-16.064919975399828</v>
      </c>
      <c r="AA38" s="19">
        <f>SUM(AA39:AA41)</f>
        <v>10130010</v>
      </c>
    </row>
    <row r="39" spans="1:27" ht="12.75">
      <c r="A39" s="5" t="s">
        <v>42</v>
      </c>
      <c r="B39" s="3"/>
      <c r="C39" s="22">
        <v>9434273</v>
      </c>
      <c r="D39" s="22"/>
      <c r="E39" s="23">
        <v>10360560</v>
      </c>
      <c r="F39" s="24">
        <v>8085951</v>
      </c>
      <c r="G39" s="24"/>
      <c r="H39" s="24"/>
      <c r="I39" s="24"/>
      <c r="J39" s="24"/>
      <c r="K39" s="24">
        <v>2726831</v>
      </c>
      <c r="L39" s="24">
        <v>941547</v>
      </c>
      <c r="M39" s="24">
        <v>663185</v>
      </c>
      <c r="N39" s="24">
        <v>4331563</v>
      </c>
      <c r="O39" s="24">
        <v>-223287</v>
      </c>
      <c r="P39" s="24">
        <v>2403705</v>
      </c>
      <c r="Q39" s="24"/>
      <c r="R39" s="24">
        <v>2180418</v>
      </c>
      <c r="S39" s="24">
        <v>1240234</v>
      </c>
      <c r="T39" s="24">
        <v>640789</v>
      </c>
      <c r="U39" s="24"/>
      <c r="V39" s="24">
        <v>1881023</v>
      </c>
      <c r="W39" s="24">
        <v>8393004</v>
      </c>
      <c r="X39" s="24">
        <v>8085951</v>
      </c>
      <c r="Y39" s="24">
        <v>307053</v>
      </c>
      <c r="Z39" s="6">
        <v>3.8</v>
      </c>
      <c r="AA39" s="22">
        <v>8085951</v>
      </c>
    </row>
    <row r="40" spans="1:27" ht="12.75">
      <c r="A40" s="5" t="s">
        <v>43</v>
      </c>
      <c r="B40" s="3"/>
      <c r="C40" s="22">
        <v>286253</v>
      </c>
      <c r="D40" s="22"/>
      <c r="E40" s="23">
        <v>4592637</v>
      </c>
      <c r="F40" s="24">
        <v>1464185</v>
      </c>
      <c r="G40" s="24"/>
      <c r="H40" s="24"/>
      <c r="I40" s="24"/>
      <c r="J40" s="24"/>
      <c r="K40" s="24">
        <v>356333</v>
      </c>
      <c r="L40" s="24">
        <v>145894</v>
      </c>
      <c r="M40" s="24">
        <v>109476</v>
      </c>
      <c r="N40" s="24">
        <v>611703</v>
      </c>
      <c r="O40" s="24">
        <v>152924</v>
      </c>
      <c r="P40" s="24">
        <v>191409</v>
      </c>
      <c r="Q40" s="24"/>
      <c r="R40" s="24">
        <v>344333</v>
      </c>
      <c r="S40" s="24">
        <v>215119</v>
      </c>
      <c r="T40" s="24">
        <v>109406</v>
      </c>
      <c r="U40" s="24"/>
      <c r="V40" s="24">
        <v>324525</v>
      </c>
      <c r="W40" s="24">
        <v>1280561</v>
      </c>
      <c r="X40" s="24">
        <v>1464185</v>
      </c>
      <c r="Y40" s="24">
        <v>-183624</v>
      </c>
      <c r="Z40" s="6">
        <v>-12.54</v>
      </c>
      <c r="AA40" s="22">
        <v>1464185</v>
      </c>
    </row>
    <row r="41" spans="1:27" ht="12.75">
      <c r="A41" s="5" t="s">
        <v>44</v>
      </c>
      <c r="B41" s="3"/>
      <c r="C41" s="22"/>
      <c r="D41" s="22"/>
      <c r="E41" s="23">
        <v>1583971</v>
      </c>
      <c r="F41" s="24">
        <v>579874</v>
      </c>
      <c r="G41" s="24"/>
      <c r="H41" s="24"/>
      <c r="I41" s="24"/>
      <c r="J41" s="24"/>
      <c r="K41" s="24">
        <v>11773</v>
      </c>
      <c r="L41" s="24">
        <v>60989</v>
      </c>
      <c r="M41" s="24"/>
      <c r="N41" s="24">
        <v>72762</v>
      </c>
      <c r="O41" s="24">
        <v>-302910</v>
      </c>
      <c r="P41" s="24">
        <v>178818</v>
      </c>
      <c r="Q41" s="24"/>
      <c r="R41" s="24">
        <v>-124092</v>
      </c>
      <c r="S41" s="24">
        <v>-686418</v>
      </c>
      <c r="T41" s="24">
        <v>-433185</v>
      </c>
      <c r="U41" s="24"/>
      <c r="V41" s="24">
        <v>-1119603</v>
      </c>
      <c r="W41" s="24">
        <v>-1170933</v>
      </c>
      <c r="X41" s="24">
        <v>579874</v>
      </c>
      <c r="Y41" s="24">
        <v>-1750807</v>
      </c>
      <c r="Z41" s="6">
        <v>-301.93</v>
      </c>
      <c r="AA41" s="22">
        <v>579874</v>
      </c>
    </row>
    <row r="42" spans="1:27" ht="12.75">
      <c r="A42" s="2" t="s">
        <v>45</v>
      </c>
      <c r="B42" s="8"/>
      <c r="C42" s="19">
        <f aca="true" t="shared" si="8" ref="C42:Y42">SUM(C43:C46)</f>
        <v>58256762</v>
      </c>
      <c r="D42" s="19">
        <f>SUM(D43:D46)</f>
        <v>0</v>
      </c>
      <c r="E42" s="20">
        <f t="shared" si="8"/>
        <v>58741600</v>
      </c>
      <c r="F42" s="21">
        <f t="shared" si="8"/>
        <v>62840249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14225039</v>
      </c>
      <c r="L42" s="21">
        <f t="shared" si="8"/>
        <v>5237136</v>
      </c>
      <c r="M42" s="21">
        <f t="shared" si="8"/>
        <v>4026093</v>
      </c>
      <c r="N42" s="21">
        <f t="shared" si="8"/>
        <v>23488268</v>
      </c>
      <c r="O42" s="21">
        <f t="shared" si="8"/>
        <v>4498704</v>
      </c>
      <c r="P42" s="21">
        <f t="shared" si="8"/>
        <v>6514465</v>
      </c>
      <c r="Q42" s="21">
        <f t="shared" si="8"/>
        <v>0</v>
      </c>
      <c r="R42" s="21">
        <f t="shared" si="8"/>
        <v>11013169</v>
      </c>
      <c r="S42" s="21">
        <f t="shared" si="8"/>
        <v>6253744</v>
      </c>
      <c r="T42" s="21">
        <f t="shared" si="8"/>
        <v>5187268</v>
      </c>
      <c r="U42" s="21">
        <f t="shared" si="8"/>
        <v>0</v>
      </c>
      <c r="V42" s="21">
        <f t="shared" si="8"/>
        <v>11441012</v>
      </c>
      <c r="W42" s="21">
        <f t="shared" si="8"/>
        <v>45942449</v>
      </c>
      <c r="X42" s="21">
        <f t="shared" si="8"/>
        <v>62840249</v>
      </c>
      <c r="Y42" s="21">
        <f t="shared" si="8"/>
        <v>-16897800</v>
      </c>
      <c r="Z42" s="4">
        <f>+IF(X42&lt;&gt;0,+(Y42/X42)*100,0)</f>
        <v>-26.890090776056603</v>
      </c>
      <c r="AA42" s="19">
        <f>SUM(AA43:AA46)</f>
        <v>62840249</v>
      </c>
    </row>
    <row r="43" spans="1:27" ht="12.75">
      <c r="A43" s="5" t="s">
        <v>46</v>
      </c>
      <c r="B43" s="3"/>
      <c r="C43" s="22">
        <v>8648408</v>
      </c>
      <c r="D43" s="22"/>
      <c r="E43" s="23">
        <v>12624105</v>
      </c>
      <c r="F43" s="24">
        <v>12858060</v>
      </c>
      <c r="G43" s="24"/>
      <c r="H43" s="24"/>
      <c r="I43" s="24"/>
      <c r="J43" s="24"/>
      <c r="K43" s="24">
        <v>3048273</v>
      </c>
      <c r="L43" s="24">
        <v>2388233</v>
      </c>
      <c r="M43" s="24">
        <v>203972</v>
      </c>
      <c r="N43" s="24">
        <v>5640478</v>
      </c>
      <c r="O43" s="24">
        <v>1394796</v>
      </c>
      <c r="P43" s="24">
        <v>572549</v>
      </c>
      <c r="Q43" s="24"/>
      <c r="R43" s="24">
        <v>1967345</v>
      </c>
      <c r="S43" s="24">
        <v>901957</v>
      </c>
      <c r="T43" s="24">
        <v>1110202</v>
      </c>
      <c r="U43" s="24"/>
      <c r="V43" s="24">
        <v>2012159</v>
      </c>
      <c r="W43" s="24">
        <v>9619982</v>
      </c>
      <c r="X43" s="24">
        <v>12858060</v>
      </c>
      <c r="Y43" s="24">
        <v>-3238078</v>
      </c>
      <c r="Z43" s="6">
        <v>-25.18</v>
      </c>
      <c r="AA43" s="22">
        <v>12858060</v>
      </c>
    </row>
    <row r="44" spans="1:27" ht="12.75">
      <c r="A44" s="5" t="s">
        <v>47</v>
      </c>
      <c r="B44" s="3"/>
      <c r="C44" s="22">
        <v>46311212</v>
      </c>
      <c r="D44" s="22"/>
      <c r="E44" s="23">
        <v>42256282</v>
      </c>
      <c r="F44" s="24">
        <v>45757240</v>
      </c>
      <c r="G44" s="24"/>
      <c r="H44" s="24"/>
      <c r="I44" s="24"/>
      <c r="J44" s="24"/>
      <c r="K44" s="24">
        <v>10453043</v>
      </c>
      <c r="L44" s="24">
        <v>2407676</v>
      </c>
      <c r="M44" s="24">
        <v>3609455</v>
      </c>
      <c r="N44" s="24">
        <v>16470174</v>
      </c>
      <c r="O44" s="24">
        <v>2294155</v>
      </c>
      <c r="P44" s="24">
        <v>3431853</v>
      </c>
      <c r="Q44" s="24"/>
      <c r="R44" s="24">
        <v>5726008</v>
      </c>
      <c r="S44" s="24">
        <v>2962207</v>
      </c>
      <c r="T44" s="24">
        <v>2237514</v>
      </c>
      <c r="U44" s="24"/>
      <c r="V44" s="24">
        <v>5199721</v>
      </c>
      <c r="W44" s="24">
        <v>27395903</v>
      </c>
      <c r="X44" s="24">
        <v>45757240</v>
      </c>
      <c r="Y44" s="24">
        <v>-18361337</v>
      </c>
      <c r="Z44" s="6">
        <v>-40.13</v>
      </c>
      <c r="AA44" s="22">
        <v>45757240</v>
      </c>
    </row>
    <row r="45" spans="1:27" ht="12.75">
      <c r="A45" s="5" t="s">
        <v>48</v>
      </c>
      <c r="B45" s="3"/>
      <c r="C45" s="25">
        <v>2040879</v>
      </c>
      <c r="D45" s="25"/>
      <c r="E45" s="26">
        <v>2116655</v>
      </c>
      <c r="F45" s="27">
        <v>1699592</v>
      </c>
      <c r="G45" s="27"/>
      <c r="H45" s="27"/>
      <c r="I45" s="27"/>
      <c r="J45" s="27"/>
      <c r="K45" s="27">
        <v>313317</v>
      </c>
      <c r="L45" s="27">
        <v>269532</v>
      </c>
      <c r="M45" s="27">
        <v>116805</v>
      </c>
      <c r="N45" s="27">
        <v>699654</v>
      </c>
      <c r="O45" s="27">
        <v>121687</v>
      </c>
      <c r="P45" s="27">
        <v>455891</v>
      </c>
      <c r="Q45" s="27"/>
      <c r="R45" s="27">
        <v>577578</v>
      </c>
      <c r="S45" s="27">
        <v>619063</v>
      </c>
      <c r="T45" s="27">
        <v>136698</v>
      </c>
      <c r="U45" s="27"/>
      <c r="V45" s="27">
        <v>755761</v>
      </c>
      <c r="W45" s="27">
        <v>2032993</v>
      </c>
      <c r="X45" s="27">
        <v>1699592</v>
      </c>
      <c r="Y45" s="27">
        <v>333401</v>
      </c>
      <c r="Z45" s="7">
        <v>19.62</v>
      </c>
      <c r="AA45" s="25">
        <v>1699592</v>
      </c>
    </row>
    <row r="46" spans="1:27" ht="12.75">
      <c r="A46" s="5" t="s">
        <v>49</v>
      </c>
      <c r="B46" s="3"/>
      <c r="C46" s="22">
        <v>1256263</v>
      </c>
      <c r="D46" s="22"/>
      <c r="E46" s="23">
        <v>1744558</v>
      </c>
      <c r="F46" s="24">
        <v>2525357</v>
      </c>
      <c r="G46" s="24"/>
      <c r="H46" s="24"/>
      <c r="I46" s="24"/>
      <c r="J46" s="24"/>
      <c r="K46" s="24">
        <v>410406</v>
      </c>
      <c r="L46" s="24">
        <v>171695</v>
      </c>
      <c r="M46" s="24">
        <v>95861</v>
      </c>
      <c r="N46" s="24">
        <v>677962</v>
      </c>
      <c r="O46" s="24">
        <v>688066</v>
      </c>
      <c r="P46" s="24">
        <v>2054172</v>
      </c>
      <c r="Q46" s="24"/>
      <c r="R46" s="24">
        <v>2742238</v>
      </c>
      <c r="S46" s="24">
        <v>1770517</v>
      </c>
      <c r="T46" s="24">
        <v>1702854</v>
      </c>
      <c r="U46" s="24"/>
      <c r="V46" s="24">
        <v>3473371</v>
      </c>
      <c r="W46" s="24">
        <v>6893571</v>
      </c>
      <c r="X46" s="24">
        <v>2525357</v>
      </c>
      <c r="Y46" s="24">
        <v>4368214</v>
      </c>
      <c r="Z46" s="6">
        <v>172.97</v>
      </c>
      <c r="AA46" s="22">
        <v>2525357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169755275</v>
      </c>
      <c r="D48" s="40">
        <f>+D28+D32+D38+D42+D47</f>
        <v>0</v>
      </c>
      <c r="E48" s="41">
        <f t="shared" si="9"/>
        <v>209915944</v>
      </c>
      <c r="F48" s="42">
        <f t="shared" si="9"/>
        <v>192220876</v>
      </c>
      <c r="G48" s="42">
        <f t="shared" si="9"/>
        <v>0</v>
      </c>
      <c r="H48" s="42">
        <f t="shared" si="9"/>
        <v>0</v>
      </c>
      <c r="I48" s="42">
        <f t="shared" si="9"/>
        <v>0</v>
      </c>
      <c r="J48" s="42">
        <f t="shared" si="9"/>
        <v>0</v>
      </c>
      <c r="K48" s="42">
        <f t="shared" si="9"/>
        <v>49541351</v>
      </c>
      <c r="L48" s="42">
        <f t="shared" si="9"/>
        <v>28209077</v>
      </c>
      <c r="M48" s="42">
        <f t="shared" si="9"/>
        <v>15519585</v>
      </c>
      <c r="N48" s="42">
        <f t="shared" si="9"/>
        <v>93270013</v>
      </c>
      <c r="O48" s="42">
        <f t="shared" si="9"/>
        <v>10694018</v>
      </c>
      <c r="P48" s="42">
        <f t="shared" si="9"/>
        <v>99229500</v>
      </c>
      <c r="Q48" s="42">
        <f t="shared" si="9"/>
        <v>0</v>
      </c>
      <c r="R48" s="42">
        <f t="shared" si="9"/>
        <v>109923518</v>
      </c>
      <c r="S48" s="42">
        <f t="shared" si="9"/>
        <v>22341663</v>
      </c>
      <c r="T48" s="42">
        <f t="shared" si="9"/>
        <v>11822458</v>
      </c>
      <c r="U48" s="42">
        <f t="shared" si="9"/>
        <v>0</v>
      </c>
      <c r="V48" s="42">
        <f t="shared" si="9"/>
        <v>34164121</v>
      </c>
      <c r="W48" s="42">
        <f t="shared" si="9"/>
        <v>237357652</v>
      </c>
      <c r="X48" s="42">
        <f t="shared" si="9"/>
        <v>192220876</v>
      </c>
      <c r="Y48" s="42">
        <f t="shared" si="9"/>
        <v>45136776</v>
      </c>
      <c r="Z48" s="43">
        <f>+IF(X48&lt;&gt;0,+(Y48/X48)*100,0)</f>
        <v>23.48172422229519</v>
      </c>
      <c r="AA48" s="40">
        <f>+AA28+AA32+AA38+AA42+AA47</f>
        <v>192220876</v>
      </c>
    </row>
    <row r="49" spans="1:27" ht="12.75">
      <c r="A49" s="14" t="s">
        <v>88</v>
      </c>
      <c r="B49" s="15"/>
      <c r="C49" s="44">
        <f aca="true" t="shared" si="10" ref="C49:Y49">+C25-C48</f>
        <v>124901844</v>
      </c>
      <c r="D49" s="44">
        <f>+D25-D48</f>
        <v>0</v>
      </c>
      <c r="E49" s="45">
        <f t="shared" si="10"/>
        <v>120556681</v>
      </c>
      <c r="F49" s="46">
        <f t="shared" si="10"/>
        <v>103555558</v>
      </c>
      <c r="G49" s="46">
        <f t="shared" si="10"/>
        <v>0</v>
      </c>
      <c r="H49" s="46">
        <f t="shared" si="10"/>
        <v>0</v>
      </c>
      <c r="I49" s="46">
        <f t="shared" si="10"/>
        <v>0</v>
      </c>
      <c r="J49" s="46">
        <f t="shared" si="10"/>
        <v>0</v>
      </c>
      <c r="K49" s="46">
        <f t="shared" si="10"/>
        <v>59792560</v>
      </c>
      <c r="L49" s="46">
        <f t="shared" si="10"/>
        <v>7549324</v>
      </c>
      <c r="M49" s="46">
        <f t="shared" si="10"/>
        <v>54017398</v>
      </c>
      <c r="N49" s="46">
        <f t="shared" si="10"/>
        <v>121359282</v>
      </c>
      <c r="O49" s="46">
        <f t="shared" si="10"/>
        <v>-8931940</v>
      </c>
      <c r="P49" s="46">
        <f t="shared" si="10"/>
        <v>-12075296</v>
      </c>
      <c r="Q49" s="46">
        <f t="shared" si="10"/>
        <v>0</v>
      </c>
      <c r="R49" s="46">
        <f t="shared" si="10"/>
        <v>-21007236</v>
      </c>
      <c r="S49" s="46">
        <f t="shared" si="10"/>
        <v>-29419662</v>
      </c>
      <c r="T49" s="46">
        <f t="shared" si="10"/>
        <v>-9619040</v>
      </c>
      <c r="U49" s="46">
        <f t="shared" si="10"/>
        <v>0</v>
      </c>
      <c r="V49" s="46">
        <f t="shared" si="10"/>
        <v>-39038702</v>
      </c>
      <c r="W49" s="46">
        <f t="shared" si="10"/>
        <v>61313344</v>
      </c>
      <c r="X49" s="46">
        <f>IF(F25=F48,0,X25-X48)</f>
        <v>103555558</v>
      </c>
      <c r="Y49" s="46">
        <f t="shared" si="10"/>
        <v>-42242214</v>
      </c>
      <c r="Z49" s="47">
        <f>+IF(X49&lt;&gt;0,+(Y49/X49)*100,0)</f>
        <v>-40.79183659075064</v>
      </c>
      <c r="AA49" s="44">
        <f>+AA25-AA48</f>
        <v>103555558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64755215</v>
      </c>
      <c r="D5" s="19">
        <f>SUM(D6:D8)</f>
        <v>0</v>
      </c>
      <c r="E5" s="20">
        <f t="shared" si="0"/>
        <v>87391741</v>
      </c>
      <c r="F5" s="21">
        <f t="shared" si="0"/>
        <v>93323209</v>
      </c>
      <c r="G5" s="21">
        <f t="shared" si="0"/>
        <v>53137238</v>
      </c>
      <c r="H5" s="21">
        <f t="shared" si="0"/>
        <v>174567</v>
      </c>
      <c r="I5" s="21">
        <f t="shared" si="0"/>
        <v>174567</v>
      </c>
      <c r="J5" s="21">
        <f t="shared" si="0"/>
        <v>53486372</v>
      </c>
      <c r="K5" s="21">
        <f t="shared" si="0"/>
        <v>-104114</v>
      </c>
      <c r="L5" s="21">
        <f t="shared" si="0"/>
        <v>-10343</v>
      </c>
      <c r="M5" s="21">
        <f t="shared" si="0"/>
        <v>-1199</v>
      </c>
      <c r="N5" s="21">
        <f t="shared" si="0"/>
        <v>-115656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1260</v>
      </c>
      <c r="T5" s="21">
        <f t="shared" si="0"/>
        <v>-4136</v>
      </c>
      <c r="U5" s="21">
        <f t="shared" si="0"/>
        <v>0</v>
      </c>
      <c r="V5" s="21">
        <f t="shared" si="0"/>
        <v>-2876</v>
      </c>
      <c r="W5" s="21">
        <f t="shared" si="0"/>
        <v>53367840</v>
      </c>
      <c r="X5" s="21">
        <f t="shared" si="0"/>
        <v>93323209</v>
      </c>
      <c r="Y5" s="21">
        <f t="shared" si="0"/>
        <v>-39955369</v>
      </c>
      <c r="Z5" s="4">
        <f>+IF(X5&lt;&gt;0,+(Y5/X5)*100,0)</f>
        <v>-42.81396817376908</v>
      </c>
      <c r="AA5" s="19">
        <f>SUM(AA6:AA8)</f>
        <v>93323209</v>
      </c>
    </row>
    <row r="6" spans="1:27" ht="12.75">
      <c r="A6" s="5" t="s">
        <v>32</v>
      </c>
      <c r="B6" s="3"/>
      <c r="C6" s="22"/>
      <c r="D6" s="22"/>
      <c r="E6" s="23">
        <v>2971000</v>
      </c>
      <c r="F6" s="24">
        <v>2971000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2971000</v>
      </c>
      <c r="Y6" s="24">
        <v>-2971000</v>
      </c>
      <c r="Z6" s="6">
        <v>-100</v>
      </c>
      <c r="AA6" s="22">
        <v>2971000</v>
      </c>
    </row>
    <row r="7" spans="1:27" ht="12.75">
      <c r="A7" s="5" t="s">
        <v>33</v>
      </c>
      <c r="B7" s="3"/>
      <c r="C7" s="25">
        <v>64755215</v>
      </c>
      <c r="D7" s="25"/>
      <c r="E7" s="26">
        <v>84420741</v>
      </c>
      <c r="F7" s="27">
        <v>90352209</v>
      </c>
      <c r="G7" s="27">
        <v>53137238</v>
      </c>
      <c r="H7" s="27">
        <v>174567</v>
      </c>
      <c r="I7" s="27">
        <v>174567</v>
      </c>
      <c r="J7" s="27">
        <v>53486372</v>
      </c>
      <c r="K7" s="27">
        <v>-104114</v>
      </c>
      <c r="L7" s="27">
        <v>-10343</v>
      </c>
      <c r="M7" s="27">
        <v>-1199</v>
      </c>
      <c r="N7" s="27">
        <v>-115656</v>
      </c>
      <c r="O7" s="27"/>
      <c r="P7" s="27"/>
      <c r="Q7" s="27"/>
      <c r="R7" s="27"/>
      <c r="S7" s="27">
        <v>1260</v>
      </c>
      <c r="T7" s="27">
        <v>-4136</v>
      </c>
      <c r="U7" s="27"/>
      <c r="V7" s="27">
        <v>-2876</v>
      </c>
      <c r="W7" s="27">
        <v>53367840</v>
      </c>
      <c r="X7" s="27">
        <v>90352209</v>
      </c>
      <c r="Y7" s="27">
        <v>-36984369</v>
      </c>
      <c r="Z7" s="7">
        <v>-40.93</v>
      </c>
      <c r="AA7" s="25">
        <v>90352209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4791083</v>
      </c>
      <c r="D9" s="19">
        <f>SUM(D10:D14)</f>
        <v>0</v>
      </c>
      <c r="E9" s="20">
        <f t="shared" si="1"/>
        <v>6533679</v>
      </c>
      <c r="F9" s="21">
        <f t="shared" si="1"/>
        <v>6589172</v>
      </c>
      <c r="G9" s="21">
        <f t="shared" si="1"/>
        <v>108251</v>
      </c>
      <c r="H9" s="21">
        <f t="shared" si="1"/>
        <v>57704</v>
      </c>
      <c r="I9" s="21">
        <f t="shared" si="1"/>
        <v>57704</v>
      </c>
      <c r="J9" s="21">
        <f t="shared" si="1"/>
        <v>223659</v>
      </c>
      <c r="K9" s="21">
        <f t="shared" si="1"/>
        <v>32908</v>
      </c>
      <c r="L9" s="21">
        <f t="shared" si="1"/>
        <v>-22020</v>
      </c>
      <c r="M9" s="21">
        <f t="shared" si="1"/>
        <v>0</v>
      </c>
      <c r="N9" s="21">
        <f t="shared" si="1"/>
        <v>10888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6768</v>
      </c>
      <c r="T9" s="21">
        <f t="shared" si="1"/>
        <v>0</v>
      </c>
      <c r="U9" s="21">
        <f t="shared" si="1"/>
        <v>0</v>
      </c>
      <c r="V9" s="21">
        <f t="shared" si="1"/>
        <v>6768</v>
      </c>
      <c r="W9" s="21">
        <f t="shared" si="1"/>
        <v>241315</v>
      </c>
      <c r="X9" s="21">
        <f t="shared" si="1"/>
        <v>6589172</v>
      </c>
      <c r="Y9" s="21">
        <f t="shared" si="1"/>
        <v>-6347857</v>
      </c>
      <c r="Z9" s="4">
        <f>+IF(X9&lt;&gt;0,+(Y9/X9)*100,0)</f>
        <v>-96.33770373576527</v>
      </c>
      <c r="AA9" s="19">
        <f>SUM(AA10:AA14)</f>
        <v>6589172</v>
      </c>
    </row>
    <row r="10" spans="1:27" ht="12.75">
      <c r="A10" s="5" t="s">
        <v>36</v>
      </c>
      <c r="B10" s="3"/>
      <c r="C10" s="22">
        <v>1234887</v>
      </c>
      <c r="D10" s="22"/>
      <c r="E10" s="23">
        <v>2299111</v>
      </c>
      <c r="F10" s="24">
        <v>2299111</v>
      </c>
      <c r="G10" s="24">
        <v>7413</v>
      </c>
      <c r="H10" s="24"/>
      <c r="I10" s="24"/>
      <c r="J10" s="24">
        <v>7413</v>
      </c>
      <c r="K10" s="24"/>
      <c r="L10" s="24"/>
      <c r="M10" s="24"/>
      <c r="N10" s="24"/>
      <c r="O10" s="24"/>
      <c r="P10" s="24"/>
      <c r="Q10" s="24"/>
      <c r="R10" s="24"/>
      <c r="S10" s="24">
        <v>6630</v>
      </c>
      <c r="T10" s="24"/>
      <c r="U10" s="24"/>
      <c r="V10" s="24">
        <v>6630</v>
      </c>
      <c r="W10" s="24">
        <v>14043</v>
      </c>
      <c r="X10" s="24">
        <v>2299111</v>
      </c>
      <c r="Y10" s="24">
        <v>-2285068</v>
      </c>
      <c r="Z10" s="6">
        <v>-99.39</v>
      </c>
      <c r="AA10" s="22">
        <v>2299111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3556196</v>
      </c>
      <c r="D12" s="22"/>
      <c r="E12" s="23">
        <v>4234566</v>
      </c>
      <c r="F12" s="24">
        <v>4290059</v>
      </c>
      <c r="G12" s="24">
        <v>100838</v>
      </c>
      <c r="H12" s="24">
        <v>47970</v>
      </c>
      <c r="I12" s="24">
        <v>47970</v>
      </c>
      <c r="J12" s="24">
        <v>196778</v>
      </c>
      <c r="K12" s="24">
        <v>32908</v>
      </c>
      <c r="L12" s="24">
        <v>-22020</v>
      </c>
      <c r="M12" s="24"/>
      <c r="N12" s="24">
        <v>10888</v>
      </c>
      <c r="O12" s="24"/>
      <c r="P12" s="24"/>
      <c r="Q12" s="24"/>
      <c r="R12" s="24"/>
      <c r="S12" s="24">
        <v>138</v>
      </c>
      <c r="T12" s="24"/>
      <c r="U12" s="24"/>
      <c r="V12" s="24">
        <v>138</v>
      </c>
      <c r="W12" s="24">
        <v>207804</v>
      </c>
      <c r="X12" s="24">
        <v>4290059</v>
      </c>
      <c r="Y12" s="24">
        <v>-4082255</v>
      </c>
      <c r="Z12" s="6">
        <v>-95.16</v>
      </c>
      <c r="AA12" s="22">
        <v>4290059</v>
      </c>
    </row>
    <row r="13" spans="1:27" ht="12.75">
      <c r="A13" s="5" t="s">
        <v>39</v>
      </c>
      <c r="B13" s="3"/>
      <c r="C13" s="22"/>
      <c r="D13" s="22"/>
      <c r="E13" s="23">
        <v>2</v>
      </c>
      <c r="F13" s="24">
        <v>2</v>
      </c>
      <c r="G13" s="24"/>
      <c r="H13" s="24">
        <v>9734</v>
      </c>
      <c r="I13" s="24">
        <v>9734</v>
      </c>
      <c r="J13" s="24">
        <v>19468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19468</v>
      </c>
      <c r="X13" s="24">
        <v>2</v>
      </c>
      <c r="Y13" s="24">
        <v>19466</v>
      </c>
      <c r="Z13" s="6">
        <v>973300</v>
      </c>
      <c r="AA13" s="22">
        <v>2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14421427</v>
      </c>
      <c r="D15" s="19">
        <f>SUM(D16:D18)</f>
        <v>0</v>
      </c>
      <c r="E15" s="20">
        <f t="shared" si="2"/>
        <v>4730000</v>
      </c>
      <c r="F15" s="21">
        <f t="shared" si="2"/>
        <v>4730000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-246</v>
      </c>
      <c r="T15" s="21">
        <f t="shared" si="2"/>
        <v>0</v>
      </c>
      <c r="U15" s="21">
        <f t="shared" si="2"/>
        <v>0</v>
      </c>
      <c r="V15" s="21">
        <f t="shared" si="2"/>
        <v>-246</v>
      </c>
      <c r="W15" s="21">
        <f t="shared" si="2"/>
        <v>-246</v>
      </c>
      <c r="X15" s="21">
        <f t="shared" si="2"/>
        <v>4730000</v>
      </c>
      <c r="Y15" s="21">
        <f t="shared" si="2"/>
        <v>-4730246</v>
      </c>
      <c r="Z15" s="4">
        <f>+IF(X15&lt;&gt;0,+(Y15/X15)*100,0)</f>
        <v>-100.00520084566595</v>
      </c>
      <c r="AA15" s="19">
        <f>SUM(AA16:AA18)</f>
        <v>4730000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>
        <v>14421427</v>
      </c>
      <c r="D17" s="22"/>
      <c r="E17" s="23">
        <v>4730000</v>
      </c>
      <c r="F17" s="24">
        <v>4730000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>
        <v>-246</v>
      </c>
      <c r="T17" s="24"/>
      <c r="U17" s="24"/>
      <c r="V17" s="24">
        <v>-246</v>
      </c>
      <c r="W17" s="24">
        <v>-246</v>
      </c>
      <c r="X17" s="24">
        <v>4730000</v>
      </c>
      <c r="Y17" s="24">
        <v>-4730246</v>
      </c>
      <c r="Z17" s="6">
        <v>-100.01</v>
      </c>
      <c r="AA17" s="22">
        <v>4730000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85312976</v>
      </c>
      <c r="D19" s="19">
        <f>SUM(D20:D23)</f>
        <v>0</v>
      </c>
      <c r="E19" s="20">
        <f t="shared" si="3"/>
        <v>108982407</v>
      </c>
      <c r="F19" s="21">
        <f t="shared" si="3"/>
        <v>108982407</v>
      </c>
      <c r="G19" s="21">
        <f t="shared" si="3"/>
        <v>14029513</v>
      </c>
      <c r="H19" s="21">
        <f t="shared" si="3"/>
        <v>3707938</v>
      </c>
      <c r="I19" s="21">
        <f t="shared" si="3"/>
        <v>3707938</v>
      </c>
      <c r="J19" s="21">
        <f t="shared" si="3"/>
        <v>21445389</v>
      </c>
      <c r="K19" s="21">
        <f t="shared" si="3"/>
        <v>16441</v>
      </c>
      <c r="L19" s="21">
        <f t="shared" si="3"/>
        <v>56298</v>
      </c>
      <c r="M19" s="21">
        <f t="shared" si="3"/>
        <v>28908</v>
      </c>
      <c r="N19" s="21">
        <f t="shared" si="3"/>
        <v>101647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4638</v>
      </c>
      <c r="T19" s="21">
        <f t="shared" si="3"/>
        <v>0</v>
      </c>
      <c r="U19" s="21">
        <f t="shared" si="3"/>
        <v>0</v>
      </c>
      <c r="V19" s="21">
        <f t="shared" si="3"/>
        <v>4638</v>
      </c>
      <c r="W19" s="21">
        <f t="shared" si="3"/>
        <v>21551674</v>
      </c>
      <c r="X19" s="21">
        <f t="shared" si="3"/>
        <v>108982407</v>
      </c>
      <c r="Y19" s="21">
        <f t="shared" si="3"/>
        <v>-87430733</v>
      </c>
      <c r="Z19" s="4">
        <f>+IF(X19&lt;&gt;0,+(Y19/X19)*100,0)</f>
        <v>-80.22463020109292</v>
      </c>
      <c r="AA19" s="19">
        <f>SUM(AA20:AA23)</f>
        <v>108982407</v>
      </c>
    </row>
    <row r="20" spans="1:27" ht="12.75">
      <c r="A20" s="5" t="s">
        <v>46</v>
      </c>
      <c r="B20" s="3"/>
      <c r="C20" s="22">
        <v>45205449</v>
      </c>
      <c r="D20" s="22"/>
      <c r="E20" s="23">
        <v>53043422</v>
      </c>
      <c r="F20" s="24">
        <v>53043422</v>
      </c>
      <c r="G20" s="24">
        <v>10211776</v>
      </c>
      <c r="H20" s="24">
        <v>2232061</v>
      </c>
      <c r="I20" s="24">
        <v>2232061</v>
      </c>
      <c r="J20" s="24">
        <v>14675898</v>
      </c>
      <c r="K20" s="24">
        <v>6053</v>
      </c>
      <c r="L20" s="24">
        <v>45092</v>
      </c>
      <c r="M20" s="24">
        <v>15180</v>
      </c>
      <c r="N20" s="24">
        <v>66325</v>
      </c>
      <c r="O20" s="24"/>
      <c r="P20" s="24"/>
      <c r="Q20" s="24"/>
      <c r="R20" s="24"/>
      <c r="S20" s="24">
        <v>4638</v>
      </c>
      <c r="T20" s="24"/>
      <c r="U20" s="24"/>
      <c r="V20" s="24">
        <v>4638</v>
      </c>
      <c r="W20" s="24">
        <v>14746861</v>
      </c>
      <c r="X20" s="24">
        <v>53043422</v>
      </c>
      <c r="Y20" s="24">
        <v>-38296561</v>
      </c>
      <c r="Z20" s="6">
        <v>-72.2</v>
      </c>
      <c r="AA20" s="22">
        <v>53043422</v>
      </c>
    </row>
    <row r="21" spans="1:27" ht="12.75">
      <c r="A21" s="5" t="s">
        <v>47</v>
      </c>
      <c r="B21" s="3"/>
      <c r="C21" s="22">
        <v>24494071</v>
      </c>
      <c r="D21" s="22"/>
      <c r="E21" s="23">
        <v>33265705</v>
      </c>
      <c r="F21" s="24">
        <v>33265705</v>
      </c>
      <c r="G21" s="24">
        <v>2428514</v>
      </c>
      <c r="H21" s="24">
        <v>1677069</v>
      </c>
      <c r="I21" s="24">
        <v>1677069</v>
      </c>
      <c r="J21" s="24">
        <v>5782652</v>
      </c>
      <c r="K21" s="24">
        <v>9412</v>
      </c>
      <c r="L21" s="24">
        <v>8503</v>
      </c>
      <c r="M21" s="24">
        <v>12888</v>
      </c>
      <c r="N21" s="24">
        <v>30803</v>
      </c>
      <c r="O21" s="24"/>
      <c r="P21" s="24"/>
      <c r="Q21" s="24"/>
      <c r="R21" s="24"/>
      <c r="S21" s="24"/>
      <c r="T21" s="24"/>
      <c r="U21" s="24"/>
      <c r="V21" s="24"/>
      <c r="W21" s="24">
        <v>5813455</v>
      </c>
      <c r="X21" s="24">
        <v>33265705</v>
      </c>
      <c r="Y21" s="24">
        <v>-27452250</v>
      </c>
      <c r="Z21" s="6">
        <v>-82.52</v>
      </c>
      <c r="AA21" s="22">
        <v>33265705</v>
      </c>
    </row>
    <row r="22" spans="1:27" ht="12.75">
      <c r="A22" s="5" t="s">
        <v>48</v>
      </c>
      <c r="B22" s="3"/>
      <c r="C22" s="25">
        <v>8749747</v>
      </c>
      <c r="D22" s="25"/>
      <c r="E22" s="26">
        <v>14028910</v>
      </c>
      <c r="F22" s="27">
        <v>14028910</v>
      </c>
      <c r="G22" s="27">
        <v>775442</v>
      </c>
      <c r="H22" s="27">
        <v>-160892</v>
      </c>
      <c r="I22" s="27">
        <v>-160892</v>
      </c>
      <c r="J22" s="27">
        <v>453658</v>
      </c>
      <c r="K22" s="27"/>
      <c r="L22" s="27">
        <v>167</v>
      </c>
      <c r="M22" s="27">
        <v>186</v>
      </c>
      <c r="N22" s="27">
        <v>353</v>
      </c>
      <c r="O22" s="27"/>
      <c r="P22" s="27"/>
      <c r="Q22" s="27"/>
      <c r="R22" s="27"/>
      <c r="S22" s="27"/>
      <c r="T22" s="27"/>
      <c r="U22" s="27"/>
      <c r="V22" s="27"/>
      <c r="W22" s="27">
        <v>454011</v>
      </c>
      <c r="X22" s="27">
        <v>14028910</v>
      </c>
      <c r="Y22" s="27">
        <v>-13574899</v>
      </c>
      <c r="Z22" s="7">
        <v>-96.76</v>
      </c>
      <c r="AA22" s="25">
        <v>14028910</v>
      </c>
    </row>
    <row r="23" spans="1:27" ht="12.75">
      <c r="A23" s="5" t="s">
        <v>49</v>
      </c>
      <c r="B23" s="3"/>
      <c r="C23" s="22">
        <v>6863709</v>
      </c>
      <c r="D23" s="22"/>
      <c r="E23" s="23">
        <v>8644370</v>
      </c>
      <c r="F23" s="24">
        <v>8644370</v>
      </c>
      <c r="G23" s="24">
        <v>613781</v>
      </c>
      <c r="H23" s="24">
        <v>-40300</v>
      </c>
      <c r="I23" s="24">
        <v>-40300</v>
      </c>
      <c r="J23" s="24">
        <v>533181</v>
      </c>
      <c r="K23" s="24">
        <v>976</v>
      </c>
      <c r="L23" s="24">
        <v>2536</v>
      </c>
      <c r="M23" s="24">
        <v>654</v>
      </c>
      <c r="N23" s="24">
        <v>4166</v>
      </c>
      <c r="O23" s="24"/>
      <c r="P23" s="24"/>
      <c r="Q23" s="24"/>
      <c r="R23" s="24"/>
      <c r="S23" s="24"/>
      <c r="T23" s="24"/>
      <c r="U23" s="24"/>
      <c r="V23" s="24"/>
      <c r="W23" s="24">
        <v>537347</v>
      </c>
      <c r="X23" s="24">
        <v>8644370</v>
      </c>
      <c r="Y23" s="24">
        <v>-8107023</v>
      </c>
      <c r="Z23" s="6">
        <v>-93.78</v>
      </c>
      <c r="AA23" s="22">
        <v>8644370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169280701</v>
      </c>
      <c r="D25" s="40">
        <f>+D5+D9+D15+D19+D24</f>
        <v>0</v>
      </c>
      <c r="E25" s="41">
        <f t="shared" si="4"/>
        <v>207637827</v>
      </c>
      <c r="F25" s="42">
        <f t="shared" si="4"/>
        <v>213624788</v>
      </c>
      <c r="G25" s="42">
        <f t="shared" si="4"/>
        <v>67275002</v>
      </c>
      <c r="H25" s="42">
        <f t="shared" si="4"/>
        <v>3940209</v>
      </c>
      <c r="I25" s="42">
        <f t="shared" si="4"/>
        <v>3940209</v>
      </c>
      <c r="J25" s="42">
        <f t="shared" si="4"/>
        <v>75155420</v>
      </c>
      <c r="K25" s="42">
        <f t="shared" si="4"/>
        <v>-54765</v>
      </c>
      <c r="L25" s="42">
        <f t="shared" si="4"/>
        <v>23935</v>
      </c>
      <c r="M25" s="42">
        <f t="shared" si="4"/>
        <v>27709</v>
      </c>
      <c r="N25" s="42">
        <f t="shared" si="4"/>
        <v>-3121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12420</v>
      </c>
      <c r="T25" s="42">
        <f t="shared" si="4"/>
        <v>-4136</v>
      </c>
      <c r="U25" s="42">
        <f t="shared" si="4"/>
        <v>0</v>
      </c>
      <c r="V25" s="42">
        <f t="shared" si="4"/>
        <v>8284</v>
      </c>
      <c r="W25" s="42">
        <f t="shared" si="4"/>
        <v>75160583</v>
      </c>
      <c r="X25" s="42">
        <f t="shared" si="4"/>
        <v>213624788</v>
      </c>
      <c r="Y25" s="42">
        <f t="shared" si="4"/>
        <v>-138464205</v>
      </c>
      <c r="Z25" s="43">
        <f>+IF(X25&lt;&gt;0,+(Y25/X25)*100,0)</f>
        <v>-64.81654413625445</v>
      </c>
      <c r="AA25" s="40">
        <f>+AA5+AA9+AA15+AA19+AA24</f>
        <v>213624788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83592085</v>
      </c>
      <c r="D28" s="19">
        <f>SUM(D29:D31)</f>
        <v>0</v>
      </c>
      <c r="E28" s="20">
        <f t="shared" si="5"/>
        <v>65948221</v>
      </c>
      <c r="F28" s="21">
        <f t="shared" si="5"/>
        <v>66513200</v>
      </c>
      <c r="G28" s="21">
        <f t="shared" si="5"/>
        <v>3254317</v>
      </c>
      <c r="H28" s="21">
        <f t="shared" si="5"/>
        <v>392494</v>
      </c>
      <c r="I28" s="21">
        <f t="shared" si="5"/>
        <v>392494</v>
      </c>
      <c r="J28" s="21">
        <f t="shared" si="5"/>
        <v>4039305</v>
      </c>
      <c r="K28" s="21">
        <f t="shared" si="5"/>
        <v>2990731</v>
      </c>
      <c r="L28" s="21">
        <f t="shared" si="5"/>
        <v>6626440</v>
      </c>
      <c r="M28" s="21">
        <f t="shared" si="5"/>
        <v>2745369</v>
      </c>
      <c r="N28" s="21">
        <f t="shared" si="5"/>
        <v>12362540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3721001</v>
      </c>
      <c r="T28" s="21">
        <f t="shared" si="5"/>
        <v>2879979</v>
      </c>
      <c r="U28" s="21">
        <f t="shared" si="5"/>
        <v>0</v>
      </c>
      <c r="V28" s="21">
        <f t="shared" si="5"/>
        <v>6600980</v>
      </c>
      <c r="W28" s="21">
        <f t="shared" si="5"/>
        <v>23002825</v>
      </c>
      <c r="X28" s="21">
        <f t="shared" si="5"/>
        <v>66513200</v>
      </c>
      <c r="Y28" s="21">
        <f t="shared" si="5"/>
        <v>-43510375</v>
      </c>
      <c r="Z28" s="4">
        <f>+IF(X28&lt;&gt;0,+(Y28/X28)*100,0)</f>
        <v>-65.41615047840128</v>
      </c>
      <c r="AA28" s="19">
        <f>SUM(AA29:AA31)</f>
        <v>66513200</v>
      </c>
    </row>
    <row r="29" spans="1:27" ht="12.75">
      <c r="A29" s="5" t="s">
        <v>32</v>
      </c>
      <c r="B29" s="3"/>
      <c r="C29" s="22">
        <v>8706189</v>
      </c>
      <c r="D29" s="22"/>
      <c r="E29" s="23">
        <v>10672542</v>
      </c>
      <c r="F29" s="24">
        <v>9979868</v>
      </c>
      <c r="G29" s="24">
        <v>598050</v>
      </c>
      <c r="H29" s="24">
        <v>74707</v>
      </c>
      <c r="I29" s="24">
        <v>74707</v>
      </c>
      <c r="J29" s="24">
        <v>747464</v>
      </c>
      <c r="K29" s="24">
        <v>65848</v>
      </c>
      <c r="L29" s="24">
        <v>702558</v>
      </c>
      <c r="M29" s="24">
        <v>710886</v>
      </c>
      <c r="N29" s="24">
        <v>1479292</v>
      </c>
      <c r="O29" s="24"/>
      <c r="P29" s="24"/>
      <c r="Q29" s="24"/>
      <c r="R29" s="24"/>
      <c r="S29" s="24">
        <v>616275</v>
      </c>
      <c r="T29" s="24">
        <v>592723</v>
      </c>
      <c r="U29" s="24"/>
      <c r="V29" s="24">
        <v>1208998</v>
      </c>
      <c r="W29" s="24">
        <v>3435754</v>
      </c>
      <c r="X29" s="24">
        <v>9979868</v>
      </c>
      <c r="Y29" s="24">
        <v>-6544114</v>
      </c>
      <c r="Z29" s="6">
        <v>-65.57</v>
      </c>
      <c r="AA29" s="22">
        <v>9979868</v>
      </c>
    </row>
    <row r="30" spans="1:27" ht="12.75">
      <c r="A30" s="5" t="s">
        <v>33</v>
      </c>
      <c r="B30" s="3"/>
      <c r="C30" s="25">
        <v>74885896</v>
      </c>
      <c r="D30" s="25"/>
      <c r="E30" s="26">
        <v>55275679</v>
      </c>
      <c r="F30" s="27">
        <v>56533332</v>
      </c>
      <c r="G30" s="27">
        <v>2656267</v>
      </c>
      <c r="H30" s="27">
        <v>317787</v>
      </c>
      <c r="I30" s="27">
        <v>317787</v>
      </c>
      <c r="J30" s="27">
        <v>3291841</v>
      </c>
      <c r="K30" s="27">
        <v>2924883</v>
      </c>
      <c r="L30" s="27">
        <v>5923882</v>
      </c>
      <c r="M30" s="27">
        <v>2034483</v>
      </c>
      <c r="N30" s="27">
        <v>10883248</v>
      </c>
      <c r="O30" s="27"/>
      <c r="P30" s="27"/>
      <c r="Q30" s="27"/>
      <c r="R30" s="27"/>
      <c r="S30" s="27">
        <v>3104726</v>
      </c>
      <c r="T30" s="27">
        <v>2287256</v>
      </c>
      <c r="U30" s="27"/>
      <c r="V30" s="27">
        <v>5391982</v>
      </c>
      <c r="W30" s="27">
        <v>19567071</v>
      </c>
      <c r="X30" s="27">
        <v>56533332</v>
      </c>
      <c r="Y30" s="27">
        <v>-36966261</v>
      </c>
      <c r="Z30" s="7">
        <v>-65.39</v>
      </c>
      <c r="AA30" s="25">
        <v>56533332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7746754</v>
      </c>
      <c r="D32" s="19">
        <f>SUM(D33:D37)</f>
        <v>0</v>
      </c>
      <c r="E32" s="20">
        <f t="shared" si="6"/>
        <v>9750162</v>
      </c>
      <c r="F32" s="21">
        <f t="shared" si="6"/>
        <v>8159360</v>
      </c>
      <c r="G32" s="21">
        <f t="shared" si="6"/>
        <v>527625</v>
      </c>
      <c r="H32" s="21">
        <f t="shared" si="6"/>
        <v>2601</v>
      </c>
      <c r="I32" s="21">
        <f t="shared" si="6"/>
        <v>2601</v>
      </c>
      <c r="J32" s="21">
        <f t="shared" si="6"/>
        <v>532827</v>
      </c>
      <c r="K32" s="21">
        <f t="shared" si="6"/>
        <v>-22021</v>
      </c>
      <c r="L32" s="21">
        <f t="shared" si="6"/>
        <v>789665</v>
      </c>
      <c r="M32" s="21">
        <f t="shared" si="6"/>
        <v>787575</v>
      </c>
      <c r="N32" s="21">
        <f t="shared" si="6"/>
        <v>1555219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481585</v>
      </c>
      <c r="T32" s="21">
        <f t="shared" si="6"/>
        <v>406894</v>
      </c>
      <c r="U32" s="21">
        <f t="shared" si="6"/>
        <v>0</v>
      </c>
      <c r="V32" s="21">
        <f t="shared" si="6"/>
        <v>888479</v>
      </c>
      <c r="W32" s="21">
        <f t="shared" si="6"/>
        <v>2976525</v>
      </c>
      <c r="X32" s="21">
        <f t="shared" si="6"/>
        <v>8159360</v>
      </c>
      <c r="Y32" s="21">
        <f t="shared" si="6"/>
        <v>-5182835</v>
      </c>
      <c r="Z32" s="4">
        <f>+IF(X32&lt;&gt;0,+(Y32/X32)*100,0)</f>
        <v>-63.52011677386462</v>
      </c>
      <c r="AA32" s="19">
        <f>SUM(AA33:AA37)</f>
        <v>8159360</v>
      </c>
    </row>
    <row r="33" spans="1:27" ht="12.75">
      <c r="A33" s="5" t="s">
        <v>36</v>
      </c>
      <c r="B33" s="3"/>
      <c r="C33" s="22">
        <v>3807623</v>
      </c>
      <c r="D33" s="22"/>
      <c r="E33" s="23">
        <v>4200270</v>
      </c>
      <c r="F33" s="24">
        <v>4156808</v>
      </c>
      <c r="G33" s="24">
        <v>314639</v>
      </c>
      <c r="H33" s="24"/>
      <c r="I33" s="24"/>
      <c r="J33" s="24">
        <v>314639</v>
      </c>
      <c r="K33" s="24">
        <v>-22647</v>
      </c>
      <c r="L33" s="24">
        <v>474664</v>
      </c>
      <c r="M33" s="24">
        <v>472850</v>
      </c>
      <c r="N33" s="24">
        <v>924867</v>
      </c>
      <c r="O33" s="24"/>
      <c r="P33" s="24"/>
      <c r="Q33" s="24"/>
      <c r="R33" s="24"/>
      <c r="S33" s="24">
        <v>246929</v>
      </c>
      <c r="T33" s="24">
        <v>250777</v>
      </c>
      <c r="U33" s="24"/>
      <c r="V33" s="24">
        <v>497706</v>
      </c>
      <c r="W33" s="24">
        <v>1737212</v>
      </c>
      <c r="X33" s="24">
        <v>4156808</v>
      </c>
      <c r="Y33" s="24">
        <v>-2419596</v>
      </c>
      <c r="Z33" s="6">
        <v>-58.21</v>
      </c>
      <c r="AA33" s="22">
        <v>4156808</v>
      </c>
    </row>
    <row r="34" spans="1:27" ht="12.75">
      <c r="A34" s="5" t="s">
        <v>37</v>
      </c>
      <c r="B34" s="3"/>
      <c r="C34" s="22">
        <v>408577</v>
      </c>
      <c r="D34" s="22"/>
      <c r="E34" s="23">
        <v>721398</v>
      </c>
      <c r="F34" s="24">
        <v>673250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673250</v>
      </c>
      <c r="Y34" s="24">
        <v>-673250</v>
      </c>
      <c r="Z34" s="6">
        <v>-100</v>
      </c>
      <c r="AA34" s="22">
        <v>673250</v>
      </c>
    </row>
    <row r="35" spans="1:27" ht="12.75">
      <c r="A35" s="5" t="s">
        <v>38</v>
      </c>
      <c r="B35" s="3"/>
      <c r="C35" s="22">
        <v>3554300</v>
      </c>
      <c r="D35" s="22"/>
      <c r="E35" s="23">
        <v>4775739</v>
      </c>
      <c r="F35" s="24">
        <v>3276547</v>
      </c>
      <c r="G35" s="24">
        <v>195786</v>
      </c>
      <c r="H35" s="24">
        <v>2601</v>
      </c>
      <c r="I35" s="24">
        <v>2601</v>
      </c>
      <c r="J35" s="24">
        <v>200988</v>
      </c>
      <c r="K35" s="24">
        <v>626</v>
      </c>
      <c r="L35" s="24">
        <v>315001</v>
      </c>
      <c r="M35" s="24">
        <v>314725</v>
      </c>
      <c r="N35" s="24">
        <v>630352</v>
      </c>
      <c r="O35" s="24"/>
      <c r="P35" s="24"/>
      <c r="Q35" s="24"/>
      <c r="R35" s="24"/>
      <c r="S35" s="24">
        <v>227316</v>
      </c>
      <c r="T35" s="24">
        <v>156117</v>
      </c>
      <c r="U35" s="24"/>
      <c r="V35" s="24">
        <v>383433</v>
      </c>
      <c r="W35" s="24">
        <v>1214773</v>
      </c>
      <c r="X35" s="24">
        <v>3276547</v>
      </c>
      <c r="Y35" s="24">
        <v>-2061774</v>
      </c>
      <c r="Z35" s="6">
        <v>-62.93</v>
      </c>
      <c r="AA35" s="22">
        <v>3276547</v>
      </c>
    </row>
    <row r="36" spans="1:27" ht="12.75">
      <c r="A36" s="5" t="s">
        <v>39</v>
      </c>
      <c r="B36" s="3"/>
      <c r="C36" s="22"/>
      <c r="D36" s="22"/>
      <c r="E36" s="23">
        <v>1</v>
      </c>
      <c r="F36" s="24">
        <v>1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1</v>
      </c>
      <c r="Y36" s="24">
        <v>-1</v>
      </c>
      <c r="Z36" s="6">
        <v>-100</v>
      </c>
      <c r="AA36" s="22">
        <v>1</v>
      </c>
    </row>
    <row r="37" spans="1:27" ht="12.75">
      <c r="A37" s="5" t="s">
        <v>40</v>
      </c>
      <c r="B37" s="3"/>
      <c r="C37" s="25">
        <v>-23746</v>
      </c>
      <c r="D37" s="25"/>
      <c r="E37" s="26">
        <v>52754</v>
      </c>
      <c r="F37" s="27">
        <v>52754</v>
      </c>
      <c r="G37" s="27">
        <v>17200</v>
      </c>
      <c r="H37" s="27"/>
      <c r="I37" s="27"/>
      <c r="J37" s="27">
        <v>17200</v>
      </c>
      <c r="K37" s="27"/>
      <c r="L37" s="27"/>
      <c r="M37" s="27"/>
      <c r="N37" s="27"/>
      <c r="O37" s="27"/>
      <c r="P37" s="27"/>
      <c r="Q37" s="27"/>
      <c r="R37" s="27"/>
      <c r="S37" s="27">
        <v>7340</v>
      </c>
      <c r="T37" s="27"/>
      <c r="U37" s="27"/>
      <c r="V37" s="27">
        <v>7340</v>
      </c>
      <c r="W37" s="27">
        <v>24540</v>
      </c>
      <c r="X37" s="27">
        <v>52754</v>
      </c>
      <c r="Y37" s="27">
        <v>-28214</v>
      </c>
      <c r="Z37" s="7">
        <v>-53.48</v>
      </c>
      <c r="AA37" s="25">
        <v>52754</v>
      </c>
    </row>
    <row r="38" spans="1:27" ht="12.75">
      <c r="A38" s="2" t="s">
        <v>41</v>
      </c>
      <c r="B38" s="8"/>
      <c r="C38" s="19">
        <f aca="true" t="shared" si="7" ref="C38:Y38">SUM(C39:C41)</f>
        <v>11692614</v>
      </c>
      <c r="D38" s="19">
        <f>SUM(D39:D41)</f>
        <v>0</v>
      </c>
      <c r="E38" s="20">
        <f t="shared" si="7"/>
        <v>13278901</v>
      </c>
      <c r="F38" s="21">
        <f t="shared" si="7"/>
        <v>12991858</v>
      </c>
      <c r="G38" s="21">
        <f t="shared" si="7"/>
        <v>908346</v>
      </c>
      <c r="H38" s="21">
        <f t="shared" si="7"/>
        <v>17836</v>
      </c>
      <c r="I38" s="21">
        <f t="shared" si="7"/>
        <v>17836</v>
      </c>
      <c r="J38" s="21">
        <f t="shared" si="7"/>
        <v>944018</v>
      </c>
      <c r="K38" s="21">
        <f t="shared" si="7"/>
        <v>23852</v>
      </c>
      <c r="L38" s="21">
        <f t="shared" si="7"/>
        <v>857586</v>
      </c>
      <c r="M38" s="21">
        <f t="shared" si="7"/>
        <v>1279395</v>
      </c>
      <c r="N38" s="21">
        <f t="shared" si="7"/>
        <v>2160833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791652</v>
      </c>
      <c r="T38" s="21">
        <f t="shared" si="7"/>
        <v>794989</v>
      </c>
      <c r="U38" s="21">
        <f t="shared" si="7"/>
        <v>0</v>
      </c>
      <c r="V38" s="21">
        <f t="shared" si="7"/>
        <v>1586641</v>
      </c>
      <c r="W38" s="21">
        <f t="shared" si="7"/>
        <v>4691492</v>
      </c>
      <c r="X38" s="21">
        <f t="shared" si="7"/>
        <v>12991858</v>
      </c>
      <c r="Y38" s="21">
        <f t="shared" si="7"/>
        <v>-8300366</v>
      </c>
      <c r="Z38" s="4">
        <f>+IF(X38&lt;&gt;0,+(Y38/X38)*100,0)</f>
        <v>-63.88898339252168</v>
      </c>
      <c r="AA38" s="19">
        <f>SUM(AA39:AA41)</f>
        <v>12991858</v>
      </c>
    </row>
    <row r="39" spans="1:27" ht="12.75">
      <c r="A39" s="5" t="s">
        <v>42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/>
      <c r="AA39" s="22"/>
    </row>
    <row r="40" spans="1:27" ht="12.75">
      <c r="A40" s="5" t="s">
        <v>43</v>
      </c>
      <c r="B40" s="3"/>
      <c r="C40" s="22">
        <v>11692614</v>
      </c>
      <c r="D40" s="22"/>
      <c r="E40" s="23">
        <v>13278901</v>
      </c>
      <c r="F40" s="24">
        <v>12991858</v>
      </c>
      <c r="G40" s="24">
        <v>908346</v>
      </c>
      <c r="H40" s="24">
        <v>17836</v>
      </c>
      <c r="I40" s="24">
        <v>17836</v>
      </c>
      <c r="J40" s="24">
        <v>944018</v>
      </c>
      <c r="K40" s="24">
        <v>23852</v>
      </c>
      <c r="L40" s="24">
        <v>857586</v>
      </c>
      <c r="M40" s="24">
        <v>1279395</v>
      </c>
      <c r="N40" s="24">
        <v>2160833</v>
      </c>
      <c r="O40" s="24"/>
      <c r="P40" s="24"/>
      <c r="Q40" s="24"/>
      <c r="R40" s="24"/>
      <c r="S40" s="24">
        <v>791652</v>
      </c>
      <c r="T40" s="24">
        <v>794989</v>
      </c>
      <c r="U40" s="24"/>
      <c r="V40" s="24">
        <v>1586641</v>
      </c>
      <c r="W40" s="24">
        <v>4691492</v>
      </c>
      <c r="X40" s="24">
        <v>12991858</v>
      </c>
      <c r="Y40" s="24">
        <v>-8300366</v>
      </c>
      <c r="Z40" s="6">
        <v>-63.89</v>
      </c>
      <c r="AA40" s="22">
        <v>12991858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84362914</v>
      </c>
      <c r="D42" s="19">
        <f>SUM(D43:D46)</f>
        <v>0</v>
      </c>
      <c r="E42" s="20">
        <f t="shared" si="8"/>
        <v>107478436</v>
      </c>
      <c r="F42" s="21">
        <f t="shared" si="8"/>
        <v>97584557</v>
      </c>
      <c r="G42" s="21">
        <f t="shared" si="8"/>
        <v>1732866</v>
      </c>
      <c r="H42" s="21">
        <f t="shared" si="8"/>
        <v>514188</v>
      </c>
      <c r="I42" s="21">
        <f t="shared" si="8"/>
        <v>514188</v>
      </c>
      <c r="J42" s="21">
        <f t="shared" si="8"/>
        <v>2761242</v>
      </c>
      <c r="K42" s="21">
        <f t="shared" si="8"/>
        <v>14478453</v>
      </c>
      <c r="L42" s="21">
        <f t="shared" si="8"/>
        <v>15086384</v>
      </c>
      <c r="M42" s="21">
        <f t="shared" si="8"/>
        <v>1340888</v>
      </c>
      <c r="N42" s="21">
        <f t="shared" si="8"/>
        <v>30905725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4157339</v>
      </c>
      <c r="T42" s="21">
        <f t="shared" si="8"/>
        <v>4598490</v>
      </c>
      <c r="U42" s="21">
        <f t="shared" si="8"/>
        <v>0</v>
      </c>
      <c r="V42" s="21">
        <f t="shared" si="8"/>
        <v>8755829</v>
      </c>
      <c r="W42" s="21">
        <f t="shared" si="8"/>
        <v>42422796</v>
      </c>
      <c r="X42" s="21">
        <f t="shared" si="8"/>
        <v>97584557</v>
      </c>
      <c r="Y42" s="21">
        <f t="shared" si="8"/>
        <v>-55161761</v>
      </c>
      <c r="Z42" s="4">
        <f>+IF(X42&lt;&gt;0,+(Y42/X42)*100,0)</f>
        <v>-56.52714189192866</v>
      </c>
      <c r="AA42" s="19">
        <f>SUM(AA43:AA46)</f>
        <v>97584557</v>
      </c>
    </row>
    <row r="43" spans="1:27" ht="12.75">
      <c r="A43" s="5" t="s">
        <v>46</v>
      </c>
      <c r="B43" s="3"/>
      <c r="C43" s="22">
        <v>45768738</v>
      </c>
      <c r="D43" s="22"/>
      <c r="E43" s="23">
        <v>74218136</v>
      </c>
      <c r="F43" s="24">
        <v>55245245</v>
      </c>
      <c r="G43" s="24">
        <v>515034</v>
      </c>
      <c r="H43" s="24">
        <v>59384</v>
      </c>
      <c r="I43" s="24">
        <v>59384</v>
      </c>
      <c r="J43" s="24">
        <v>633802</v>
      </c>
      <c r="K43" s="24">
        <v>11180192</v>
      </c>
      <c r="L43" s="24">
        <v>13798924</v>
      </c>
      <c r="M43" s="24">
        <v>456252</v>
      </c>
      <c r="N43" s="24">
        <v>25435368</v>
      </c>
      <c r="O43" s="24"/>
      <c r="P43" s="24"/>
      <c r="Q43" s="24"/>
      <c r="R43" s="24"/>
      <c r="S43" s="24">
        <v>1386931</v>
      </c>
      <c r="T43" s="24">
        <v>3389243</v>
      </c>
      <c r="U43" s="24"/>
      <c r="V43" s="24">
        <v>4776174</v>
      </c>
      <c r="W43" s="24">
        <v>30845344</v>
      </c>
      <c r="X43" s="24">
        <v>55245245</v>
      </c>
      <c r="Y43" s="24">
        <v>-24399901</v>
      </c>
      <c r="Z43" s="6">
        <v>-44.17</v>
      </c>
      <c r="AA43" s="22">
        <v>55245245</v>
      </c>
    </row>
    <row r="44" spans="1:27" ht="12.75">
      <c r="A44" s="5" t="s">
        <v>47</v>
      </c>
      <c r="B44" s="3"/>
      <c r="C44" s="22">
        <v>18575724</v>
      </c>
      <c r="D44" s="22"/>
      <c r="E44" s="23">
        <v>15948841</v>
      </c>
      <c r="F44" s="24">
        <v>19702054</v>
      </c>
      <c r="G44" s="24">
        <v>427946</v>
      </c>
      <c r="H44" s="24">
        <v>147972</v>
      </c>
      <c r="I44" s="24">
        <v>147972</v>
      </c>
      <c r="J44" s="24">
        <v>723890</v>
      </c>
      <c r="K44" s="24">
        <v>3220362</v>
      </c>
      <c r="L44" s="24">
        <v>309169</v>
      </c>
      <c r="M44" s="24">
        <v>30063</v>
      </c>
      <c r="N44" s="24">
        <v>3559594</v>
      </c>
      <c r="O44" s="24"/>
      <c r="P44" s="24"/>
      <c r="Q44" s="24"/>
      <c r="R44" s="24"/>
      <c r="S44" s="24">
        <v>1901285</v>
      </c>
      <c r="T44" s="24">
        <v>343928</v>
      </c>
      <c r="U44" s="24"/>
      <c r="V44" s="24">
        <v>2245213</v>
      </c>
      <c r="W44" s="24">
        <v>6528697</v>
      </c>
      <c r="X44" s="24">
        <v>19702054</v>
      </c>
      <c r="Y44" s="24">
        <v>-13173357</v>
      </c>
      <c r="Z44" s="6">
        <v>-66.86</v>
      </c>
      <c r="AA44" s="22">
        <v>19702054</v>
      </c>
    </row>
    <row r="45" spans="1:27" ht="12.75">
      <c r="A45" s="5" t="s">
        <v>48</v>
      </c>
      <c r="B45" s="3"/>
      <c r="C45" s="25">
        <v>12253496</v>
      </c>
      <c r="D45" s="25"/>
      <c r="E45" s="26">
        <v>12351229</v>
      </c>
      <c r="F45" s="27">
        <v>14941566</v>
      </c>
      <c r="G45" s="27">
        <v>654272</v>
      </c>
      <c r="H45" s="27">
        <v>303273</v>
      </c>
      <c r="I45" s="27">
        <v>303273</v>
      </c>
      <c r="J45" s="27">
        <v>1260818</v>
      </c>
      <c r="K45" s="27">
        <v>26513</v>
      </c>
      <c r="L45" s="27">
        <v>959651</v>
      </c>
      <c r="M45" s="27">
        <v>841161</v>
      </c>
      <c r="N45" s="27">
        <v>1827325</v>
      </c>
      <c r="O45" s="27"/>
      <c r="P45" s="27"/>
      <c r="Q45" s="27"/>
      <c r="R45" s="27"/>
      <c r="S45" s="27">
        <v>663624</v>
      </c>
      <c r="T45" s="27">
        <v>730004</v>
      </c>
      <c r="U45" s="27"/>
      <c r="V45" s="27">
        <v>1393628</v>
      </c>
      <c r="W45" s="27">
        <v>4481771</v>
      </c>
      <c r="X45" s="27">
        <v>14941566</v>
      </c>
      <c r="Y45" s="27">
        <v>-10459795</v>
      </c>
      <c r="Z45" s="7">
        <v>-70</v>
      </c>
      <c r="AA45" s="25">
        <v>14941566</v>
      </c>
    </row>
    <row r="46" spans="1:27" ht="12.75">
      <c r="A46" s="5" t="s">
        <v>49</v>
      </c>
      <c r="B46" s="3"/>
      <c r="C46" s="22">
        <v>7764956</v>
      </c>
      <c r="D46" s="22"/>
      <c r="E46" s="23">
        <v>4960230</v>
      </c>
      <c r="F46" s="24">
        <v>7695692</v>
      </c>
      <c r="G46" s="24">
        <v>135614</v>
      </c>
      <c r="H46" s="24">
        <v>3559</v>
      </c>
      <c r="I46" s="24">
        <v>3559</v>
      </c>
      <c r="J46" s="24">
        <v>142732</v>
      </c>
      <c r="K46" s="24">
        <v>51386</v>
      </c>
      <c r="L46" s="24">
        <v>18640</v>
      </c>
      <c r="M46" s="24">
        <v>13412</v>
      </c>
      <c r="N46" s="24">
        <v>83438</v>
      </c>
      <c r="O46" s="24"/>
      <c r="P46" s="24"/>
      <c r="Q46" s="24"/>
      <c r="R46" s="24"/>
      <c r="S46" s="24">
        <v>205499</v>
      </c>
      <c r="T46" s="24">
        <v>135315</v>
      </c>
      <c r="U46" s="24"/>
      <c r="V46" s="24">
        <v>340814</v>
      </c>
      <c r="W46" s="24">
        <v>566984</v>
      </c>
      <c r="X46" s="24">
        <v>7695692</v>
      </c>
      <c r="Y46" s="24">
        <v>-7128708</v>
      </c>
      <c r="Z46" s="6">
        <v>-92.63</v>
      </c>
      <c r="AA46" s="22">
        <v>7695692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187394367</v>
      </c>
      <c r="D48" s="40">
        <f>+D28+D32+D38+D42+D47</f>
        <v>0</v>
      </c>
      <c r="E48" s="41">
        <f t="shared" si="9"/>
        <v>196455720</v>
      </c>
      <c r="F48" s="42">
        <f t="shared" si="9"/>
        <v>185248975</v>
      </c>
      <c r="G48" s="42">
        <f t="shared" si="9"/>
        <v>6423154</v>
      </c>
      <c r="H48" s="42">
        <f t="shared" si="9"/>
        <v>927119</v>
      </c>
      <c r="I48" s="42">
        <f t="shared" si="9"/>
        <v>927119</v>
      </c>
      <c r="J48" s="42">
        <f t="shared" si="9"/>
        <v>8277392</v>
      </c>
      <c r="K48" s="42">
        <f t="shared" si="9"/>
        <v>17471015</v>
      </c>
      <c r="L48" s="42">
        <f t="shared" si="9"/>
        <v>23360075</v>
      </c>
      <c r="M48" s="42">
        <f t="shared" si="9"/>
        <v>6153227</v>
      </c>
      <c r="N48" s="42">
        <f t="shared" si="9"/>
        <v>46984317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9151577</v>
      </c>
      <c r="T48" s="42">
        <f t="shared" si="9"/>
        <v>8680352</v>
      </c>
      <c r="U48" s="42">
        <f t="shared" si="9"/>
        <v>0</v>
      </c>
      <c r="V48" s="42">
        <f t="shared" si="9"/>
        <v>17831929</v>
      </c>
      <c r="W48" s="42">
        <f t="shared" si="9"/>
        <v>73093638</v>
      </c>
      <c r="X48" s="42">
        <f t="shared" si="9"/>
        <v>185248975</v>
      </c>
      <c r="Y48" s="42">
        <f t="shared" si="9"/>
        <v>-112155337</v>
      </c>
      <c r="Z48" s="43">
        <f>+IF(X48&lt;&gt;0,+(Y48/X48)*100,0)</f>
        <v>-60.54302702619542</v>
      </c>
      <c r="AA48" s="40">
        <f>+AA28+AA32+AA38+AA42+AA47</f>
        <v>185248975</v>
      </c>
    </row>
    <row r="49" spans="1:27" ht="12.75">
      <c r="A49" s="14" t="s">
        <v>88</v>
      </c>
      <c r="B49" s="15"/>
      <c r="C49" s="44">
        <f aca="true" t="shared" si="10" ref="C49:Y49">+C25-C48</f>
        <v>-18113666</v>
      </c>
      <c r="D49" s="44">
        <f>+D25-D48</f>
        <v>0</v>
      </c>
      <c r="E49" s="45">
        <f t="shared" si="10"/>
        <v>11182107</v>
      </c>
      <c r="F49" s="46">
        <f t="shared" si="10"/>
        <v>28375813</v>
      </c>
      <c r="G49" s="46">
        <f t="shared" si="10"/>
        <v>60851848</v>
      </c>
      <c r="H49" s="46">
        <f t="shared" si="10"/>
        <v>3013090</v>
      </c>
      <c r="I49" s="46">
        <f t="shared" si="10"/>
        <v>3013090</v>
      </c>
      <c r="J49" s="46">
        <f t="shared" si="10"/>
        <v>66878028</v>
      </c>
      <c r="K49" s="46">
        <f t="shared" si="10"/>
        <v>-17525780</v>
      </c>
      <c r="L49" s="46">
        <f t="shared" si="10"/>
        <v>-23336140</v>
      </c>
      <c r="M49" s="46">
        <f t="shared" si="10"/>
        <v>-6125518</v>
      </c>
      <c r="N49" s="46">
        <f t="shared" si="10"/>
        <v>-46987438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-9139157</v>
      </c>
      <c r="T49" s="46">
        <f t="shared" si="10"/>
        <v>-8684488</v>
      </c>
      <c r="U49" s="46">
        <f t="shared" si="10"/>
        <v>0</v>
      </c>
      <c r="V49" s="46">
        <f t="shared" si="10"/>
        <v>-17823645</v>
      </c>
      <c r="W49" s="46">
        <f t="shared" si="10"/>
        <v>2066945</v>
      </c>
      <c r="X49" s="46">
        <f>IF(F25=F48,0,X25-X48)</f>
        <v>28375813</v>
      </c>
      <c r="Y49" s="46">
        <f t="shared" si="10"/>
        <v>-26308868</v>
      </c>
      <c r="Z49" s="47">
        <f>+IF(X49&lt;&gt;0,+(Y49/X49)*100,0)</f>
        <v>-92.71582104096893</v>
      </c>
      <c r="AA49" s="44">
        <f>+AA25-AA48</f>
        <v>28375813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55572882</v>
      </c>
      <c r="D5" s="19">
        <f>SUM(D6:D8)</f>
        <v>0</v>
      </c>
      <c r="E5" s="20">
        <f t="shared" si="0"/>
        <v>58209044</v>
      </c>
      <c r="F5" s="21">
        <f t="shared" si="0"/>
        <v>58706774</v>
      </c>
      <c r="G5" s="21">
        <f t="shared" si="0"/>
        <v>5579526</v>
      </c>
      <c r="H5" s="21">
        <f t="shared" si="0"/>
        <v>6886067</v>
      </c>
      <c r="I5" s="21">
        <f t="shared" si="0"/>
        <v>4631230</v>
      </c>
      <c r="J5" s="21">
        <f t="shared" si="0"/>
        <v>17096823</v>
      </c>
      <c r="K5" s="21">
        <f t="shared" si="0"/>
        <v>4929568</v>
      </c>
      <c r="L5" s="21">
        <f t="shared" si="0"/>
        <v>4538931</v>
      </c>
      <c r="M5" s="21">
        <f t="shared" si="0"/>
        <v>4658013</v>
      </c>
      <c r="N5" s="21">
        <f t="shared" si="0"/>
        <v>14126512</v>
      </c>
      <c r="O5" s="21">
        <f t="shared" si="0"/>
        <v>4528064</v>
      </c>
      <c r="P5" s="21">
        <f t="shared" si="0"/>
        <v>4492043</v>
      </c>
      <c r="Q5" s="21">
        <f t="shared" si="0"/>
        <v>17589963</v>
      </c>
      <c r="R5" s="21">
        <f t="shared" si="0"/>
        <v>26610070</v>
      </c>
      <c r="S5" s="21">
        <f t="shared" si="0"/>
        <v>271932</v>
      </c>
      <c r="T5" s="21">
        <f t="shared" si="0"/>
        <v>249783</v>
      </c>
      <c r="U5" s="21">
        <f t="shared" si="0"/>
        <v>305448</v>
      </c>
      <c r="V5" s="21">
        <f t="shared" si="0"/>
        <v>827163</v>
      </c>
      <c r="W5" s="21">
        <f t="shared" si="0"/>
        <v>58660568</v>
      </c>
      <c r="X5" s="21">
        <f t="shared" si="0"/>
        <v>58706774</v>
      </c>
      <c r="Y5" s="21">
        <f t="shared" si="0"/>
        <v>-46206</v>
      </c>
      <c r="Z5" s="4">
        <f>+IF(X5&lt;&gt;0,+(Y5/X5)*100,0)</f>
        <v>-0.07870641980770396</v>
      </c>
      <c r="AA5" s="19">
        <f>SUM(AA6:AA8)</f>
        <v>58706774</v>
      </c>
    </row>
    <row r="6" spans="1:27" ht="12.75">
      <c r="A6" s="5" t="s">
        <v>32</v>
      </c>
      <c r="B6" s="3"/>
      <c r="C6" s="22">
        <v>3348997</v>
      </c>
      <c r="D6" s="22"/>
      <c r="E6" s="23">
        <v>3484000</v>
      </c>
      <c r="F6" s="24">
        <v>3484000</v>
      </c>
      <c r="G6" s="24">
        <v>290425</v>
      </c>
      <c r="H6" s="24">
        <v>290425</v>
      </c>
      <c r="I6" s="24">
        <v>290425</v>
      </c>
      <c r="J6" s="24">
        <v>871275</v>
      </c>
      <c r="K6" s="24">
        <v>290425</v>
      </c>
      <c r="L6" s="24">
        <v>290425</v>
      </c>
      <c r="M6" s="24">
        <v>290425</v>
      </c>
      <c r="N6" s="24">
        <v>871275</v>
      </c>
      <c r="O6" s="24">
        <v>290425</v>
      </c>
      <c r="P6" s="24">
        <v>290425</v>
      </c>
      <c r="Q6" s="24">
        <v>1161742</v>
      </c>
      <c r="R6" s="24">
        <v>1742592</v>
      </c>
      <c r="S6" s="24"/>
      <c r="T6" s="24"/>
      <c r="U6" s="24"/>
      <c r="V6" s="24"/>
      <c r="W6" s="24">
        <v>3485142</v>
      </c>
      <c r="X6" s="24">
        <v>3484000</v>
      </c>
      <c r="Y6" s="24">
        <v>1142</v>
      </c>
      <c r="Z6" s="6">
        <v>0.03</v>
      </c>
      <c r="AA6" s="22">
        <v>3484000</v>
      </c>
    </row>
    <row r="7" spans="1:27" ht="12.75">
      <c r="A7" s="5" t="s">
        <v>33</v>
      </c>
      <c r="B7" s="3"/>
      <c r="C7" s="25">
        <v>52223885</v>
      </c>
      <c r="D7" s="25"/>
      <c r="E7" s="26">
        <v>54725044</v>
      </c>
      <c r="F7" s="27">
        <v>55222774</v>
      </c>
      <c r="G7" s="27">
        <v>5289101</v>
      </c>
      <c r="H7" s="27">
        <v>6595642</v>
      </c>
      <c r="I7" s="27">
        <v>4340805</v>
      </c>
      <c r="J7" s="27">
        <v>16225548</v>
      </c>
      <c r="K7" s="27">
        <v>4639143</v>
      </c>
      <c r="L7" s="27">
        <v>4248506</v>
      </c>
      <c r="M7" s="27">
        <v>4367588</v>
      </c>
      <c r="N7" s="27">
        <v>13255237</v>
      </c>
      <c r="O7" s="27">
        <v>4237639</v>
      </c>
      <c r="P7" s="27">
        <v>4201618</v>
      </c>
      <c r="Q7" s="27">
        <v>16428221</v>
      </c>
      <c r="R7" s="27">
        <v>24867478</v>
      </c>
      <c r="S7" s="27">
        <v>271932</v>
      </c>
      <c r="T7" s="27">
        <v>249783</v>
      </c>
      <c r="U7" s="27">
        <v>305448</v>
      </c>
      <c r="V7" s="27">
        <v>827163</v>
      </c>
      <c r="W7" s="27">
        <v>55175426</v>
      </c>
      <c r="X7" s="27">
        <v>55222774</v>
      </c>
      <c r="Y7" s="27">
        <v>-47348</v>
      </c>
      <c r="Z7" s="7">
        <v>-0.09</v>
      </c>
      <c r="AA7" s="25">
        <v>55222774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1045889</v>
      </c>
      <c r="D9" s="19">
        <f>SUM(D10:D14)</f>
        <v>0</v>
      </c>
      <c r="E9" s="20">
        <f t="shared" si="1"/>
        <v>596000</v>
      </c>
      <c r="F9" s="21">
        <f t="shared" si="1"/>
        <v>1966000</v>
      </c>
      <c r="G9" s="21">
        <f t="shared" si="1"/>
        <v>115425</v>
      </c>
      <c r="H9" s="21">
        <f t="shared" si="1"/>
        <v>825850</v>
      </c>
      <c r="I9" s="21">
        <f t="shared" si="1"/>
        <v>78900</v>
      </c>
      <c r="J9" s="21">
        <f t="shared" si="1"/>
        <v>1020175</v>
      </c>
      <c r="K9" s="21">
        <f t="shared" si="1"/>
        <v>65100</v>
      </c>
      <c r="L9" s="21">
        <f t="shared" si="1"/>
        <v>386280</v>
      </c>
      <c r="M9" s="21">
        <f t="shared" si="1"/>
        <v>58700</v>
      </c>
      <c r="N9" s="21">
        <f t="shared" si="1"/>
        <v>510080</v>
      </c>
      <c r="O9" s="21">
        <f t="shared" si="1"/>
        <v>56050</v>
      </c>
      <c r="P9" s="21">
        <f t="shared" si="1"/>
        <v>183200</v>
      </c>
      <c r="Q9" s="21">
        <f t="shared" si="1"/>
        <v>122612</v>
      </c>
      <c r="R9" s="21">
        <f t="shared" si="1"/>
        <v>361862</v>
      </c>
      <c r="S9" s="21">
        <f t="shared" si="1"/>
        <v>273878</v>
      </c>
      <c r="T9" s="21">
        <f t="shared" si="1"/>
        <v>77500</v>
      </c>
      <c r="U9" s="21">
        <f t="shared" si="1"/>
        <v>43900</v>
      </c>
      <c r="V9" s="21">
        <f t="shared" si="1"/>
        <v>395278</v>
      </c>
      <c r="W9" s="21">
        <f t="shared" si="1"/>
        <v>2287395</v>
      </c>
      <c r="X9" s="21">
        <f t="shared" si="1"/>
        <v>1966000</v>
      </c>
      <c r="Y9" s="21">
        <f t="shared" si="1"/>
        <v>321395</v>
      </c>
      <c r="Z9" s="4">
        <f>+IF(X9&lt;&gt;0,+(Y9/X9)*100,0)</f>
        <v>16.34766022380468</v>
      </c>
      <c r="AA9" s="19">
        <f>SUM(AA10:AA14)</f>
        <v>1966000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>
        <v>246000</v>
      </c>
      <c r="F12" s="24">
        <v>246000</v>
      </c>
      <c r="G12" s="24"/>
      <c r="H12" s="24"/>
      <c r="I12" s="24"/>
      <c r="J12" s="24"/>
      <c r="K12" s="24"/>
      <c r="L12" s="24">
        <v>246000</v>
      </c>
      <c r="M12" s="24"/>
      <c r="N12" s="24">
        <v>246000</v>
      </c>
      <c r="O12" s="24"/>
      <c r="P12" s="24"/>
      <c r="Q12" s="24"/>
      <c r="R12" s="24"/>
      <c r="S12" s="24"/>
      <c r="T12" s="24"/>
      <c r="U12" s="24"/>
      <c r="V12" s="24"/>
      <c r="W12" s="24">
        <v>246000</v>
      </c>
      <c r="X12" s="24">
        <v>246000</v>
      </c>
      <c r="Y12" s="24"/>
      <c r="Z12" s="6"/>
      <c r="AA12" s="22">
        <v>246000</v>
      </c>
    </row>
    <row r="13" spans="1:27" ht="12.75">
      <c r="A13" s="5" t="s">
        <v>39</v>
      </c>
      <c r="B13" s="3"/>
      <c r="C13" s="22">
        <v>1045889</v>
      </c>
      <c r="D13" s="22"/>
      <c r="E13" s="23"/>
      <c r="F13" s="24">
        <v>720000</v>
      </c>
      <c r="G13" s="24"/>
      <c r="H13" s="24">
        <v>720000</v>
      </c>
      <c r="I13" s="24"/>
      <c r="J13" s="24">
        <v>720000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720000</v>
      </c>
      <c r="X13" s="24">
        <v>720000</v>
      </c>
      <c r="Y13" s="24"/>
      <c r="Z13" s="6"/>
      <c r="AA13" s="22">
        <v>720000</v>
      </c>
    </row>
    <row r="14" spans="1:27" ht="12.75">
      <c r="A14" s="5" t="s">
        <v>40</v>
      </c>
      <c r="B14" s="3"/>
      <c r="C14" s="25"/>
      <c r="D14" s="25"/>
      <c r="E14" s="26">
        <v>350000</v>
      </c>
      <c r="F14" s="27">
        <v>1000000</v>
      </c>
      <c r="G14" s="27">
        <v>115425</v>
      </c>
      <c r="H14" s="27">
        <v>105850</v>
      </c>
      <c r="I14" s="27">
        <v>78900</v>
      </c>
      <c r="J14" s="27">
        <v>300175</v>
      </c>
      <c r="K14" s="27">
        <v>65100</v>
      </c>
      <c r="L14" s="27">
        <v>140280</v>
      </c>
      <c r="M14" s="27">
        <v>58700</v>
      </c>
      <c r="N14" s="27">
        <v>264080</v>
      </c>
      <c r="O14" s="27">
        <v>56050</v>
      </c>
      <c r="P14" s="27">
        <v>183200</v>
      </c>
      <c r="Q14" s="27">
        <v>122612</v>
      </c>
      <c r="R14" s="27">
        <v>361862</v>
      </c>
      <c r="S14" s="27">
        <v>273878</v>
      </c>
      <c r="T14" s="27">
        <v>77500</v>
      </c>
      <c r="U14" s="27">
        <v>43900</v>
      </c>
      <c r="V14" s="27">
        <v>395278</v>
      </c>
      <c r="W14" s="27">
        <v>1321395</v>
      </c>
      <c r="X14" s="27">
        <v>1000000</v>
      </c>
      <c r="Y14" s="27">
        <v>321395</v>
      </c>
      <c r="Z14" s="7">
        <v>32.14</v>
      </c>
      <c r="AA14" s="25">
        <v>1000000</v>
      </c>
    </row>
    <row r="15" spans="1:27" ht="12.75">
      <c r="A15" s="2" t="s">
        <v>41</v>
      </c>
      <c r="B15" s="8"/>
      <c r="C15" s="19">
        <f aca="true" t="shared" si="2" ref="C15:Y15">SUM(C16:C18)</f>
        <v>11534277</v>
      </c>
      <c r="D15" s="19">
        <f>SUM(D16:D18)</f>
        <v>0</v>
      </c>
      <c r="E15" s="20">
        <f t="shared" si="2"/>
        <v>4281000</v>
      </c>
      <c r="F15" s="21">
        <f t="shared" si="2"/>
        <v>10415829</v>
      </c>
      <c r="G15" s="21">
        <f t="shared" si="2"/>
        <v>0</v>
      </c>
      <c r="H15" s="21">
        <f t="shared" si="2"/>
        <v>2506000</v>
      </c>
      <c r="I15" s="21">
        <f t="shared" si="2"/>
        <v>360000</v>
      </c>
      <c r="J15" s="21">
        <f t="shared" si="2"/>
        <v>2866000</v>
      </c>
      <c r="K15" s="21">
        <f t="shared" si="2"/>
        <v>0</v>
      </c>
      <c r="L15" s="21">
        <f t="shared" si="2"/>
        <v>492000</v>
      </c>
      <c r="M15" s="21">
        <f t="shared" si="2"/>
        <v>240000</v>
      </c>
      <c r="N15" s="21">
        <f t="shared" si="2"/>
        <v>732000</v>
      </c>
      <c r="O15" s="21">
        <f t="shared" si="2"/>
        <v>0</v>
      </c>
      <c r="P15" s="21">
        <f t="shared" si="2"/>
        <v>1283000</v>
      </c>
      <c r="Q15" s="21">
        <f t="shared" si="2"/>
        <v>0</v>
      </c>
      <c r="R15" s="21">
        <f t="shared" si="2"/>
        <v>1283000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4881000</v>
      </c>
      <c r="X15" s="21">
        <f t="shared" si="2"/>
        <v>10415829</v>
      </c>
      <c r="Y15" s="21">
        <f t="shared" si="2"/>
        <v>-5534829</v>
      </c>
      <c r="Z15" s="4">
        <f>+IF(X15&lt;&gt;0,+(Y15/X15)*100,0)</f>
        <v>-53.13863159619844</v>
      </c>
      <c r="AA15" s="19">
        <f>SUM(AA16:AA18)</f>
        <v>10415829</v>
      </c>
    </row>
    <row r="16" spans="1:27" ht="12.75">
      <c r="A16" s="5" t="s">
        <v>42</v>
      </c>
      <c r="B16" s="3"/>
      <c r="C16" s="22">
        <v>11534277</v>
      </c>
      <c r="D16" s="22"/>
      <c r="E16" s="23">
        <v>4281000</v>
      </c>
      <c r="F16" s="24">
        <v>10415829</v>
      </c>
      <c r="G16" s="24"/>
      <c r="H16" s="24">
        <v>2506000</v>
      </c>
      <c r="I16" s="24">
        <v>360000</v>
      </c>
      <c r="J16" s="24">
        <v>2866000</v>
      </c>
      <c r="K16" s="24"/>
      <c r="L16" s="24">
        <v>492000</v>
      </c>
      <c r="M16" s="24">
        <v>240000</v>
      </c>
      <c r="N16" s="24">
        <v>732000</v>
      </c>
      <c r="O16" s="24"/>
      <c r="P16" s="24">
        <v>1283000</v>
      </c>
      <c r="Q16" s="24"/>
      <c r="R16" s="24">
        <v>1283000</v>
      </c>
      <c r="S16" s="24"/>
      <c r="T16" s="24"/>
      <c r="U16" s="24"/>
      <c r="V16" s="24"/>
      <c r="W16" s="24">
        <v>4881000</v>
      </c>
      <c r="X16" s="24">
        <v>10415829</v>
      </c>
      <c r="Y16" s="24">
        <v>-5534829</v>
      </c>
      <c r="Z16" s="6">
        <v>-53.14</v>
      </c>
      <c r="AA16" s="22">
        <v>10415829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68153048</v>
      </c>
      <c r="D25" s="40">
        <f>+D5+D9+D15+D19+D24</f>
        <v>0</v>
      </c>
      <c r="E25" s="41">
        <f t="shared" si="4"/>
        <v>63086044</v>
      </c>
      <c r="F25" s="42">
        <f t="shared" si="4"/>
        <v>71088603</v>
      </c>
      <c r="G25" s="42">
        <f t="shared" si="4"/>
        <v>5694951</v>
      </c>
      <c r="H25" s="42">
        <f t="shared" si="4"/>
        <v>10217917</v>
      </c>
      <c r="I25" s="42">
        <f t="shared" si="4"/>
        <v>5070130</v>
      </c>
      <c r="J25" s="42">
        <f t="shared" si="4"/>
        <v>20982998</v>
      </c>
      <c r="K25" s="42">
        <f t="shared" si="4"/>
        <v>4994668</v>
      </c>
      <c r="L25" s="42">
        <f t="shared" si="4"/>
        <v>5417211</v>
      </c>
      <c r="M25" s="42">
        <f t="shared" si="4"/>
        <v>4956713</v>
      </c>
      <c r="N25" s="42">
        <f t="shared" si="4"/>
        <v>15368592</v>
      </c>
      <c r="O25" s="42">
        <f t="shared" si="4"/>
        <v>4584114</v>
      </c>
      <c r="P25" s="42">
        <f t="shared" si="4"/>
        <v>5958243</v>
      </c>
      <c r="Q25" s="42">
        <f t="shared" si="4"/>
        <v>17712575</v>
      </c>
      <c r="R25" s="42">
        <f t="shared" si="4"/>
        <v>28254932</v>
      </c>
      <c r="S25" s="42">
        <f t="shared" si="4"/>
        <v>545810</v>
      </c>
      <c r="T25" s="42">
        <f t="shared" si="4"/>
        <v>327283</v>
      </c>
      <c r="U25" s="42">
        <f t="shared" si="4"/>
        <v>349348</v>
      </c>
      <c r="V25" s="42">
        <f t="shared" si="4"/>
        <v>1222441</v>
      </c>
      <c r="W25" s="42">
        <f t="shared" si="4"/>
        <v>65828963</v>
      </c>
      <c r="X25" s="42">
        <f t="shared" si="4"/>
        <v>71088603</v>
      </c>
      <c r="Y25" s="42">
        <f t="shared" si="4"/>
        <v>-5259640</v>
      </c>
      <c r="Z25" s="43">
        <f>+IF(X25&lt;&gt;0,+(Y25/X25)*100,0)</f>
        <v>-7.398710592188737</v>
      </c>
      <c r="AA25" s="40">
        <f>+AA5+AA9+AA15+AA19+AA24</f>
        <v>71088603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39125764</v>
      </c>
      <c r="D28" s="19">
        <f>SUM(D29:D31)</f>
        <v>0</v>
      </c>
      <c r="E28" s="20">
        <f t="shared" si="5"/>
        <v>41510062</v>
      </c>
      <c r="F28" s="21">
        <f t="shared" si="5"/>
        <v>44135443</v>
      </c>
      <c r="G28" s="21">
        <f t="shared" si="5"/>
        <v>2864251</v>
      </c>
      <c r="H28" s="21">
        <f t="shared" si="5"/>
        <v>3055213</v>
      </c>
      <c r="I28" s="21">
        <f t="shared" si="5"/>
        <v>2911052</v>
      </c>
      <c r="J28" s="21">
        <f t="shared" si="5"/>
        <v>8830516</v>
      </c>
      <c r="K28" s="21">
        <f t="shared" si="5"/>
        <v>3162560</v>
      </c>
      <c r="L28" s="21">
        <f t="shared" si="5"/>
        <v>3026670</v>
      </c>
      <c r="M28" s="21">
        <f t="shared" si="5"/>
        <v>319094</v>
      </c>
      <c r="N28" s="21">
        <f t="shared" si="5"/>
        <v>6508324</v>
      </c>
      <c r="O28" s="21">
        <f t="shared" si="5"/>
        <v>4940432</v>
      </c>
      <c r="P28" s="21">
        <f t="shared" si="5"/>
        <v>2918740</v>
      </c>
      <c r="Q28" s="21">
        <f t="shared" si="5"/>
        <v>4431208</v>
      </c>
      <c r="R28" s="21">
        <f t="shared" si="5"/>
        <v>12290380</v>
      </c>
      <c r="S28" s="21">
        <f t="shared" si="5"/>
        <v>5547093</v>
      </c>
      <c r="T28" s="21">
        <f t="shared" si="5"/>
        <v>2888802</v>
      </c>
      <c r="U28" s="21">
        <f t="shared" si="5"/>
        <v>2674073</v>
      </c>
      <c r="V28" s="21">
        <f t="shared" si="5"/>
        <v>11109968</v>
      </c>
      <c r="W28" s="21">
        <f t="shared" si="5"/>
        <v>38739188</v>
      </c>
      <c r="X28" s="21">
        <f t="shared" si="5"/>
        <v>44135443</v>
      </c>
      <c r="Y28" s="21">
        <f t="shared" si="5"/>
        <v>-5396255</v>
      </c>
      <c r="Z28" s="4">
        <f>+IF(X28&lt;&gt;0,+(Y28/X28)*100,0)</f>
        <v>-12.226579440926875</v>
      </c>
      <c r="AA28" s="19">
        <f>SUM(AA29:AA31)</f>
        <v>44135443</v>
      </c>
    </row>
    <row r="29" spans="1:27" ht="12.75">
      <c r="A29" s="5" t="s">
        <v>32</v>
      </c>
      <c r="B29" s="3"/>
      <c r="C29" s="22">
        <v>10928068</v>
      </c>
      <c r="D29" s="22"/>
      <c r="E29" s="23">
        <v>11575675</v>
      </c>
      <c r="F29" s="24">
        <v>13050714</v>
      </c>
      <c r="G29" s="24">
        <v>993123</v>
      </c>
      <c r="H29" s="24">
        <v>968462</v>
      </c>
      <c r="I29" s="24">
        <v>810014</v>
      </c>
      <c r="J29" s="24">
        <v>2771599</v>
      </c>
      <c r="K29" s="24">
        <v>1257573</v>
      </c>
      <c r="L29" s="24">
        <v>912049</v>
      </c>
      <c r="M29" s="24">
        <v>101083</v>
      </c>
      <c r="N29" s="24">
        <v>2270705</v>
      </c>
      <c r="O29" s="24">
        <v>1489352</v>
      </c>
      <c r="P29" s="24">
        <v>835417</v>
      </c>
      <c r="Q29" s="24">
        <v>970241</v>
      </c>
      <c r="R29" s="24">
        <v>3295010</v>
      </c>
      <c r="S29" s="24">
        <v>1689729</v>
      </c>
      <c r="T29" s="24">
        <v>946429</v>
      </c>
      <c r="U29" s="24">
        <v>814748</v>
      </c>
      <c r="V29" s="24">
        <v>3450906</v>
      </c>
      <c r="W29" s="24">
        <v>11788220</v>
      </c>
      <c r="X29" s="24">
        <v>13050714</v>
      </c>
      <c r="Y29" s="24">
        <v>-1262494</v>
      </c>
      <c r="Z29" s="6">
        <v>-9.67</v>
      </c>
      <c r="AA29" s="22">
        <v>13050714</v>
      </c>
    </row>
    <row r="30" spans="1:27" ht="12.75">
      <c r="A30" s="5" t="s">
        <v>33</v>
      </c>
      <c r="B30" s="3"/>
      <c r="C30" s="25">
        <v>23125500</v>
      </c>
      <c r="D30" s="25"/>
      <c r="E30" s="26">
        <v>23778732</v>
      </c>
      <c r="F30" s="27">
        <v>24616363</v>
      </c>
      <c r="G30" s="27">
        <v>1357632</v>
      </c>
      <c r="H30" s="27">
        <v>1539507</v>
      </c>
      <c r="I30" s="27">
        <v>1671502</v>
      </c>
      <c r="J30" s="27">
        <v>4568641</v>
      </c>
      <c r="K30" s="27">
        <v>1516727</v>
      </c>
      <c r="L30" s="27">
        <v>1617642</v>
      </c>
      <c r="M30" s="27">
        <v>200375</v>
      </c>
      <c r="N30" s="27">
        <v>3334744</v>
      </c>
      <c r="O30" s="27">
        <v>2730738</v>
      </c>
      <c r="P30" s="27">
        <v>1647276</v>
      </c>
      <c r="Q30" s="27">
        <v>2948432</v>
      </c>
      <c r="R30" s="27">
        <v>7326446</v>
      </c>
      <c r="S30" s="27">
        <v>2859306</v>
      </c>
      <c r="T30" s="27">
        <v>1578215</v>
      </c>
      <c r="U30" s="27">
        <v>1481709</v>
      </c>
      <c r="V30" s="27">
        <v>5919230</v>
      </c>
      <c r="W30" s="27">
        <v>21149061</v>
      </c>
      <c r="X30" s="27">
        <v>24616363</v>
      </c>
      <c r="Y30" s="27">
        <v>-3467302</v>
      </c>
      <c r="Z30" s="7">
        <v>-14.09</v>
      </c>
      <c r="AA30" s="25">
        <v>24616363</v>
      </c>
    </row>
    <row r="31" spans="1:27" ht="12.75">
      <c r="A31" s="5" t="s">
        <v>34</v>
      </c>
      <c r="B31" s="3"/>
      <c r="C31" s="22">
        <v>5072196</v>
      </c>
      <c r="D31" s="22"/>
      <c r="E31" s="23">
        <v>6155655</v>
      </c>
      <c r="F31" s="24">
        <v>6468366</v>
      </c>
      <c r="G31" s="24">
        <v>513496</v>
      </c>
      <c r="H31" s="24">
        <v>547244</v>
      </c>
      <c r="I31" s="24">
        <v>429536</v>
      </c>
      <c r="J31" s="24">
        <v>1490276</v>
      </c>
      <c r="K31" s="24">
        <v>388260</v>
      </c>
      <c r="L31" s="24">
        <v>496979</v>
      </c>
      <c r="M31" s="24">
        <v>17636</v>
      </c>
      <c r="N31" s="24">
        <v>902875</v>
      </c>
      <c r="O31" s="24">
        <v>720342</v>
      </c>
      <c r="P31" s="24">
        <v>436047</v>
      </c>
      <c r="Q31" s="24">
        <v>512535</v>
      </c>
      <c r="R31" s="24">
        <v>1668924</v>
      </c>
      <c r="S31" s="24">
        <v>998058</v>
      </c>
      <c r="T31" s="24">
        <v>364158</v>
      </c>
      <c r="U31" s="24">
        <v>377616</v>
      </c>
      <c r="V31" s="24">
        <v>1739832</v>
      </c>
      <c r="W31" s="24">
        <v>5801907</v>
      </c>
      <c r="X31" s="24">
        <v>6468366</v>
      </c>
      <c r="Y31" s="24">
        <v>-666459</v>
      </c>
      <c r="Z31" s="6">
        <v>-10.3</v>
      </c>
      <c r="AA31" s="22">
        <v>6468366</v>
      </c>
    </row>
    <row r="32" spans="1:27" ht="12.75">
      <c r="A32" s="2" t="s">
        <v>35</v>
      </c>
      <c r="B32" s="3"/>
      <c r="C32" s="19">
        <f aca="true" t="shared" si="6" ref="C32:Y32">SUM(C33:C37)</f>
        <v>10897513</v>
      </c>
      <c r="D32" s="19">
        <f>SUM(D33:D37)</f>
        <v>0</v>
      </c>
      <c r="E32" s="20">
        <f t="shared" si="6"/>
        <v>11524269</v>
      </c>
      <c r="F32" s="21">
        <f t="shared" si="6"/>
        <v>12071900</v>
      </c>
      <c r="G32" s="21">
        <f t="shared" si="6"/>
        <v>914241</v>
      </c>
      <c r="H32" s="21">
        <f t="shared" si="6"/>
        <v>972611</v>
      </c>
      <c r="I32" s="21">
        <f t="shared" si="6"/>
        <v>845683</v>
      </c>
      <c r="J32" s="21">
        <f t="shared" si="6"/>
        <v>2732535</v>
      </c>
      <c r="K32" s="21">
        <f t="shared" si="6"/>
        <v>876075</v>
      </c>
      <c r="L32" s="21">
        <f t="shared" si="6"/>
        <v>990521</v>
      </c>
      <c r="M32" s="21">
        <f t="shared" si="6"/>
        <v>51043</v>
      </c>
      <c r="N32" s="21">
        <f t="shared" si="6"/>
        <v>1917639</v>
      </c>
      <c r="O32" s="21">
        <f t="shared" si="6"/>
        <v>1784806</v>
      </c>
      <c r="P32" s="21">
        <f t="shared" si="6"/>
        <v>944715</v>
      </c>
      <c r="Q32" s="21">
        <f t="shared" si="6"/>
        <v>944948</v>
      </c>
      <c r="R32" s="21">
        <f t="shared" si="6"/>
        <v>3674469</v>
      </c>
      <c r="S32" s="21">
        <f t="shared" si="6"/>
        <v>1358371</v>
      </c>
      <c r="T32" s="21">
        <f t="shared" si="6"/>
        <v>1450921</v>
      </c>
      <c r="U32" s="21">
        <f t="shared" si="6"/>
        <v>935244</v>
      </c>
      <c r="V32" s="21">
        <f t="shared" si="6"/>
        <v>3744536</v>
      </c>
      <c r="W32" s="21">
        <f t="shared" si="6"/>
        <v>12069179</v>
      </c>
      <c r="X32" s="21">
        <f t="shared" si="6"/>
        <v>12071900</v>
      </c>
      <c r="Y32" s="21">
        <f t="shared" si="6"/>
        <v>-2721</v>
      </c>
      <c r="Z32" s="4">
        <f>+IF(X32&lt;&gt;0,+(Y32/X32)*100,0)</f>
        <v>-0.022539948144036977</v>
      </c>
      <c r="AA32" s="19">
        <f>SUM(AA33:AA37)</f>
        <v>12071900</v>
      </c>
    </row>
    <row r="33" spans="1:27" ht="12.75">
      <c r="A33" s="5" t="s">
        <v>36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/>
      <c r="AA33" s="22"/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3168074</v>
      </c>
      <c r="D35" s="22"/>
      <c r="E35" s="23">
        <v>3385071</v>
      </c>
      <c r="F35" s="24">
        <v>3403200</v>
      </c>
      <c r="G35" s="24">
        <v>288949</v>
      </c>
      <c r="H35" s="24">
        <v>296062</v>
      </c>
      <c r="I35" s="24">
        <v>291709</v>
      </c>
      <c r="J35" s="24">
        <v>876720</v>
      </c>
      <c r="K35" s="24">
        <v>255113</v>
      </c>
      <c r="L35" s="24">
        <v>340689</v>
      </c>
      <c r="M35" s="24">
        <v>21870</v>
      </c>
      <c r="N35" s="24">
        <v>617672</v>
      </c>
      <c r="O35" s="24">
        <v>463479</v>
      </c>
      <c r="P35" s="24">
        <v>221389</v>
      </c>
      <c r="Q35" s="24">
        <v>260964</v>
      </c>
      <c r="R35" s="24">
        <v>945832</v>
      </c>
      <c r="S35" s="24">
        <v>251380</v>
      </c>
      <c r="T35" s="24">
        <v>272021</v>
      </c>
      <c r="U35" s="24">
        <v>229326</v>
      </c>
      <c r="V35" s="24">
        <v>752727</v>
      </c>
      <c r="W35" s="24">
        <v>3192951</v>
      </c>
      <c r="X35" s="24">
        <v>3403200</v>
      </c>
      <c r="Y35" s="24">
        <v>-210249</v>
      </c>
      <c r="Z35" s="6">
        <v>-6.18</v>
      </c>
      <c r="AA35" s="22">
        <v>3403200</v>
      </c>
    </row>
    <row r="36" spans="1:27" ht="12.75">
      <c r="A36" s="5" t="s">
        <v>39</v>
      </c>
      <c r="B36" s="3"/>
      <c r="C36" s="22">
        <v>2119424</v>
      </c>
      <c r="D36" s="22"/>
      <c r="E36" s="23">
        <v>2341215</v>
      </c>
      <c r="F36" s="24">
        <v>2314700</v>
      </c>
      <c r="G36" s="24">
        <v>173811</v>
      </c>
      <c r="H36" s="24">
        <v>172216</v>
      </c>
      <c r="I36" s="24">
        <v>179858</v>
      </c>
      <c r="J36" s="24">
        <v>525885</v>
      </c>
      <c r="K36" s="24">
        <v>197735</v>
      </c>
      <c r="L36" s="24">
        <v>183374</v>
      </c>
      <c r="M36" s="24">
        <v>4820</v>
      </c>
      <c r="N36" s="24">
        <v>385929</v>
      </c>
      <c r="O36" s="24">
        <v>389578</v>
      </c>
      <c r="P36" s="24">
        <v>224496</v>
      </c>
      <c r="Q36" s="24">
        <v>186395</v>
      </c>
      <c r="R36" s="24">
        <v>800469</v>
      </c>
      <c r="S36" s="24">
        <v>334070</v>
      </c>
      <c r="T36" s="24">
        <v>214857</v>
      </c>
      <c r="U36" s="24">
        <v>179525</v>
      </c>
      <c r="V36" s="24">
        <v>728452</v>
      </c>
      <c r="W36" s="24">
        <v>2440735</v>
      </c>
      <c r="X36" s="24">
        <v>2314700</v>
      </c>
      <c r="Y36" s="24">
        <v>126035</v>
      </c>
      <c r="Z36" s="6">
        <v>5.44</v>
      </c>
      <c r="AA36" s="22">
        <v>2314700</v>
      </c>
    </row>
    <row r="37" spans="1:27" ht="12.75">
      <c r="A37" s="5" t="s">
        <v>40</v>
      </c>
      <c r="B37" s="3"/>
      <c r="C37" s="25">
        <v>5610015</v>
      </c>
      <c r="D37" s="25"/>
      <c r="E37" s="26">
        <v>5797983</v>
      </c>
      <c r="F37" s="27">
        <v>6354000</v>
      </c>
      <c r="G37" s="27">
        <v>451481</v>
      </c>
      <c r="H37" s="27">
        <v>504333</v>
      </c>
      <c r="I37" s="27">
        <v>374116</v>
      </c>
      <c r="J37" s="27">
        <v>1329930</v>
      </c>
      <c r="K37" s="27">
        <v>423227</v>
      </c>
      <c r="L37" s="27">
        <v>466458</v>
      </c>
      <c r="M37" s="27">
        <v>24353</v>
      </c>
      <c r="N37" s="27">
        <v>914038</v>
      </c>
      <c r="O37" s="27">
        <v>931749</v>
      </c>
      <c r="P37" s="27">
        <v>498830</v>
      </c>
      <c r="Q37" s="27">
        <v>497589</v>
      </c>
      <c r="R37" s="27">
        <v>1928168</v>
      </c>
      <c r="S37" s="27">
        <v>772921</v>
      </c>
      <c r="T37" s="27">
        <v>964043</v>
      </c>
      <c r="U37" s="27">
        <v>526393</v>
      </c>
      <c r="V37" s="27">
        <v>2263357</v>
      </c>
      <c r="W37" s="27">
        <v>6435493</v>
      </c>
      <c r="X37" s="27">
        <v>6354000</v>
      </c>
      <c r="Y37" s="27">
        <v>81493</v>
      </c>
      <c r="Z37" s="7">
        <v>1.28</v>
      </c>
      <c r="AA37" s="25">
        <v>6354000</v>
      </c>
    </row>
    <row r="38" spans="1:27" ht="12.75">
      <c r="A38" s="2" t="s">
        <v>41</v>
      </c>
      <c r="B38" s="8"/>
      <c r="C38" s="19">
        <f aca="true" t="shared" si="7" ref="C38:Y38">SUM(C39:C41)</f>
        <v>13926756</v>
      </c>
      <c r="D38" s="19">
        <f>SUM(D39:D41)</f>
        <v>0</v>
      </c>
      <c r="E38" s="20">
        <f t="shared" si="7"/>
        <v>8212535</v>
      </c>
      <c r="F38" s="21">
        <f t="shared" si="7"/>
        <v>14454711</v>
      </c>
      <c r="G38" s="21">
        <f t="shared" si="7"/>
        <v>689851</v>
      </c>
      <c r="H38" s="21">
        <f t="shared" si="7"/>
        <v>815527</v>
      </c>
      <c r="I38" s="21">
        <f t="shared" si="7"/>
        <v>808596</v>
      </c>
      <c r="J38" s="21">
        <f t="shared" si="7"/>
        <v>2313974</v>
      </c>
      <c r="K38" s="21">
        <f t="shared" si="7"/>
        <v>2616723</v>
      </c>
      <c r="L38" s="21">
        <f t="shared" si="7"/>
        <v>1145501</v>
      </c>
      <c r="M38" s="21">
        <f t="shared" si="7"/>
        <v>267112</v>
      </c>
      <c r="N38" s="21">
        <f t="shared" si="7"/>
        <v>4029336</v>
      </c>
      <c r="O38" s="21">
        <f t="shared" si="7"/>
        <v>2317124</v>
      </c>
      <c r="P38" s="21">
        <f t="shared" si="7"/>
        <v>638572</v>
      </c>
      <c r="Q38" s="21">
        <f t="shared" si="7"/>
        <v>1079642</v>
      </c>
      <c r="R38" s="21">
        <f t="shared" si="7"/>
        <v>4035338</v>
      </c>
      <c r="S38" s="21">
        <f t="shared" si="7"/>
        <v>1233088</v>
      </c>
      <c r="T38" s="21">
        <f t="shared" si="7"/>
        <v>431449</v>
      </c>
      <c r="U38" s="21">
        <f t="shared" si="7"/>
        <v>763887</v>
      </c>
      <c r="V38" s="21">
        <f t="shared" si="7"/>
        <v>2428424</v>
      </c>
      <c r="W38" s="21">
        <f t="shared" si="7"/>
        <v>12807072</v>
      </c>
      <c r="X38" s="21">
        <f t="shared" si="7"/>
        <v>14454711</v>
      </c>
      <c r="Y38" s="21">
        <f t="shared" si="7"/>
        <v>-1647639</v>
      </c>
      <c r="Z38" s="4">
        <f>+IF(X38&lt;&gt;0,+(Y38/X38)*100,0)</f>
        <v>-11.398629830786655</v>
      </c>
      <c r="AA38" s="19">
        <f>SUM(AA39:AA41)</f>
        <v>14454711</v>
      </c>
    </row>
    <row r="39" spans="1:27" ht="12.75">
      <c r="A39" s="5" t="s">
        <v>42</v>
      </c>
      <c r="B39" s="3"/>
      <c r="C39" s="22">
        <v>13926756</v>
      </c>
      <c r="D39" s="22"/>
      <c r="E39" s="23">
        <v>8212535</v>
      </c>
      <c r="F39" s="24">
        <v>14454711</v>
      </c>
      <c r="G39" s="24">
        <v>689851</v>
      </c>
      <c r="H39" s="24">
        <v>815527</v>
      </c>
      <c r="I39" s="24">
        <v>808596</v>
      </c>
      <c r="J39" s="24">
        <v>2313974</v>
      </c>
      <c r="K39" s="24">
        <v>2616723</v>
      </c>
      <c r="L39" s="24">
        <v>1145501</v>
      </c>
      <c r="M39" s="24">
        <v>267112</v>
      </c>
      <c r="N39" s="24">
        <v>4029336</v>
      </c>
      <c r="O39" s="24">
        <v>2317124</v>
      </c>
      <c r="P39" s="24">
        <v>638572</v>
      </c>
      <c r="Q39" s="24">
        <v>1079642</v>
      </c>
      <c r="R39" s="24">
        <v>4035338</v>
      </c>
      <c r="S39" s="24">
        <v>1233088</v>
      </c>
      <c r="T39" s="24">
        <v>431449</v>
      </c>
      <c r="U39" s="24">
        <v>763887</v>
      </c>
      <c r="V39" s="24">
        <v>2428424</v>
      </c>
      <c r="W39" s="24">
        <v>12807072</v>
      </c>
      <c r="X39" s="24">
        <v>14454711</v>
      </c>
      <c r="Y39" s="24">
        <v>-1647639</v>
      </c>
      <c r="Z39" s="6">
        <v>-11.4</v>
      </c>
      <c r="AA39" s="22">
        <v>14454711</v>
      </c>
    </row>
    <row r="40" spans="1:27" ht="12.75">
      <c r="A40" s="5" t="s">
        <v>43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/>
      <c r="AA40" s="22"/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63950033</v>
      </c>
      <c r="D48" s="40">
        <f>+D28+D32+D38+D42+D47</f>
        <v>0</v>
      </c>
      <c r="E48" s="41">
        <f t="shared" si="9"/>
        <v>61246866</v>
      </c>
      <c r="F48" s="42">
        <f t="shared" si="9"/>
        <v>70662054</v>
      </c>
      <c r="G48" s="42">
        <f t="shared" si="9"/>
        <v>4468343</v>
      </c>
      <c r="H48" s="42">
        <f t="shared" si="9"/>
        <v>4843351</v>
      </c>
      <c r="I48" s="42">
        <f t="shared" si="9"/>
        <v>4565331</v>
      </c>
      <c r="J48" s="42">
        <f t="shared" si="9"/>
        <v>13877025</v>
      </c>
      <c r="K48" s="42">
        <f t="shared" si="9"/>
        <v>6655358</v>
      </c>
      <c r="L48" s="42">
        <f t="shared" si="9"/>
        <v>5162692</v>
      </c>
      <c r="M48" s="42">
        <f t="shared" si="9"/>
        <v>637249</v>
      </c>
      <c r="N48" s="42">
        <f t="shared" si="9"/>
        <v>12455299</v>
      </c>
      <c r="O48" s="42">
        <f t="shared" si="9"/>
        <v>9042362</v>
      </c>
      <c r="P48" s="42">
        <f t="shared" si="9"/>
        <v>4502027</v>
      </c>
      <c r="Q48" s="42">
        <f t="shared" si="9"/>
        <v>6455798</v>
      </c>
      <c r="R48" s="42">
        <f t="shared" si="9"/>
        <v>20000187</v>
      </c>
      <c r="S48" s="42">
        <f t="shared" si="9"/>
        <v>8138552</v>
      </c>
      <c r="T48" s="42">
        <f t="shared" si="9"/>
        <v>4771172</v>
      </c>
      <c r="U48" s="42">
        <f t="shared" si="9"/>
        <v>4373204</v>
      </c>
      <c r="V48" s="42">
        <f t="shared" si="9"/>
        <v>17282928</v>
      </c>
      <c r="W48" s="42">
        <f t="shared" si="9"/>
        <v>63615439</v>
      </c>
      <c r="X48" s="42">
        <f t="shared" si="9"/>
        <v>70662054</v>
      </c>
      <c r="Y48" s="42">
        <f t="shared" si="9"/>
        <v>-7046615</v>
      </c>
      <c r="Z48" s="43">
        <f>+IF(X48&lt;&gt;0,+(Y48/X48)*100,0)</f>
        <v>-9.972275926199371</v>
      </c>
      <c r="AA48" s="40">
        <f>+AA28+AA32+AA38+AA42+AA47</f>
        <v>70662054</v>
      </c>
    </row>
    <row r="49" spans="1:27" ht="12.75">
      <c r="A49" s="14" t="s">
        <v>88</v>
      </c>
      <c r="B49" s="15"/>
      <c r="C49" s="44">
        <f aca="true" t="shared" si="10" ref="C49:Y49">+C25-C48</f>
        <v>4203015</v>
      </c>
      <c r="D49" s="44">
        <f>+D25-D48</f>
        <v>0</v>
      </c>
      <c r="E49" s="45">
        <f t="shared" si="10"/>
        <v>1839178</v>
      </c>
      <c r="F49" s="46">
        <f t="shared" si="10"/>
        <v>426549</v>
      </c>
      <c r="G49" s="46">
        <f t="shared" si="10"/>
        <v>1226608</v>
      </c>
      <c r="H49" s="46">
        <f t="shared" si="10"/>
        <v>5374566</v>
      </c>
      <c r="I49" s="46">
        <f t="shared" si="10"/>
        <v>504799</v>
      </c>
      <c r="J49" s="46">
        <f t="shared" si="10"/>
        <v>7105973</v>
      </c>
      <c r="K49" s="46">
        <f t="shared" si="10"/>
        <v>-1660690</v>
      </c>
      <c r="L49" s="46">
        <f t="shared" si="10"/>
        <v>254519</v>
      </c>
      <c r="M49" s="46">
        <f t="shared" si="10"/>
        <v>4319464</v>
      </c>
      <c r="N49" s="46">
        <f t="shared" si="10"/>
        <v>2913293</v>
      </c>
      <c r="O49" s="46">
        <f t="shared" si="10"/>
        <v>-4458248</v>
      </c>
      <c r="P49" s="46">
        <f t="shared" si="10"/>
        <v>1456216</v>
      </c>
      <c r="Q49" s="46">
        <f t="shared" si="10"/>
        <v>11256777</v>
      </c>
      <c r="R49" s="46">
        <f t="shared" si="10"/>
        <v>8254745</v>
      </c>
      <c r="S49" s="46">
        <f t="shared" si="10"/>
        <v>-7592742</v>
      </c>
      <c r="T49" s="46">
        <f t="shared" si="10"/>
        <v>-4443889</v>
      </c>
      <c r="U49" s="46">
        <f t="shared" si="10"/>
        <v>-4023856</v>
      </c>
      <c r="V49" s="46">
        <f t="shared" si="10"/>
        <v>-16060487</v>
      </c>
      <c r="W49" s="46">
        <f t="shared" si="10"/>
        <v>2213524</v>
      </c>
      <c r="X49" s="46">
        <f>IF(F25=F48,0,X25-X48)</f>
        <v>426549</v>
      </c>
      <c r="Y49" s="46">
        <f t="shared" si="10"/>
        <v>1786975</v>
      </c>
      <c r="Z49" s="47">
        <f>+IF(X49&lt;&gt;0,+(Y49/X49)*100,0)</f>
        <v>418.93780081538114</v>
      </c>
      <c r="AA49" s="44">
        <f>+AA25-AA48</f>
        <v>426549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111798627</v>
      </c>
      <c r="D5" s="19">
        <f>SUM(D6:D8)</f>
        <v>0</v>
      </c>
      <c r="E5" s="20">
        <f t="shared" si="0"/>
        <v>107069000</v>
      </c>
      <c r="F5" s="21">
        <f t="shared" si="0"/>
        <v>118219512</v>
      </c>
      <c r="G5" s="21">
        <f t="shared" si="0"/>
        <v>47512325</v>
      </c>
      <c r="H5" s="21">
        <f t="shared" si="0"/>
        <v>3706680</v>
      </c>
      <c r="I5" s="21">
        <f t="shared" si="0"/>
        <v>5043592</v>
      </c>
      <c r="J5" s="21">
        <f t="shared" si="0"/>
        <v>56262597</v>
      </c>
      <c r="K5" s="21">
        <f t="shared" si="0"/>
        <v>4287528</v>
      </c>
      <c r="L5" s="21">
        <f t="shared" si="0"/>
        <v>12494855</v>
      </c>
      <c r="M5" s="21">
        <f t="shared" si="0"/>
        <v>25033258</v>
      </c>
      <c r="N5" s="21">
        <f t="shared" si="0"/>
        <v>41815641</v>
      </c>
      <c r="O5" s="21">
        <f t="shared" si="0"/>
        <v>2510713</v>
      </c>
      <c r="P5" s="21">
        <f t="shared" si="0"/>
        <v>1992060</v>
      </c>
      <c r="Q5" s="21">
        <f t="shared" si="0"/>
        <v>15310739</v>
      </c>
      <c r="R5" s="21">
        <f t="shared" si="0"/>
        <v>19813512</v>
      </c>
      <c r="S5" s="21">
        <f t="shared" si="0"/>
        <v>3315927</v>
      </c>
      <c r="T5" s="21">
        <f t="shared" si="0"/>
        <v>4845278</v>
      </c>
      <c r="U5" s="21">
        <f t="shared" si="0"/>
        <v>0</v>
      </c>
      <c r="V5" s="21">
        <f t="shared" si="0"/>
        <v>8161205</v>
      </c>
      <c r="W5" s="21">
        <f t="shared" si="0"/>
        <v>126052955</v>
      </c>
      <c r="X5" s="21">
        <f t="shared" si="0"/>
        <v>45344599</v>
      </c>
      <c r="Y5" s="21">
        <f t="shared" si="0"/>
        <v>80708356</v>
      </c>
      <c r="Z5" s="4">
        <f>+IF(X5&lt;&gt;0,+(Y5/X5)*100,0)</f>
        <v>177.98890668324137</v>
      </c>
      <c r="AA5" s="19">
        <f>SUM(AA6:AA8)</f>
        <v>118219512</v>
      </c>
    </row>
    <row r="6" spans="1:27" ht="12.75">
      <c r="A6" s="5" t="s">
        <v>32</v>
      </c>
      <c r="B6" s="3"/>
      <c r="C6" s="22">
        <v>4185000</v>
      </c>
      <c r="D6" s="22"/>
      <c r="E6" s="23">
        <v>12950000</v>
      </c>
      <c r="F6" s="24">
        <v>4328000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4328000</v>
      </c>
      <c r="Y6" s="24">
        <v>-4328000</v>
      </c>
      <c r="Z6" s="6">
        <v>-100</v>
      </c>
      <c r="AA6" s="22">
        <v>4328000</v>
      </c>
    </row>
    <row r="7" spans="1:27" ht="12.75">
      <c r="A7" s="5" t="s">
        <v>33</v>
      </c>
      <c r="B7" s="3"/>
      <c r="C7" s="25">
        <v>107613627</v>
      </c>
      <c r="D7" s="25"/>
      <c r="E7" s="26">
        <v>94119000</v>
      </c>
      <c r="F7" s="27">
        <v>113891512</v>
      </c>
      <c r="G7" s="27">
        <v>47512325</v>
      </c>
      <c r="H7" s="27">
        <v>3706680</v>
      </c>
      <c r="I7" s="27">
        <v>5043592</v>
      </c>
      <c r="J7" s="27">
        <v>56262597</v>
      </c>
      <c r="K7" s="27">
        <v>4287528</v>
      </c>
      <c r="L7" s="27">
        <v>12494855</v>
      </c>
      <c r="M7" s="27">
        <v>25033258</v>
      </c>
      <c r="N7" s="27">
        <v>41815641</v>
      </c>
      <c r="O7" s="27">
        <v>2510713</v>
      </c>
      <c r="P7" s="27">
        <v>1992060</v>
      </c>
      <c r="Q7" s="27">
        <v>15310739</v>
      </c>
      <c r="R7" s="27">
        <v>19813512</v>
      </c>
      <c r="S7" s="27">
        <v>3315927</v>
      </c>
      <c r="T7" s="27">
        <v>4845278</v>
      </c>
      <c r="U7" s="27"/>
      <c r="V7" s="27">
        <v>8161205</v>
      </c>
      <c r="W7" s="27">
        <v>126052955</v>
      </c>
      <c r="X7" s="27">
        <v>41016599</v>
      </c>
      <c r="Y7" s="27">
        <v>85036356</v>
      </c>
      <c r="Z7" s="7">
        <v>207.32</v>
      </c>
      <c r="AA7" s="25">
        <v>113891512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498850</v>
      </c>
      <c r="D9" s="19">
        <f>SUM(D10:D14)</f>
        <v>0</v>
      </c>
      <c r="E9" s="20">
        <f t="shared" si="1"/>
        <v>2212000</v>
      </c>
      <c r="F9" s="21">
        <f t="shared" si="1"/>
        <v>1216002</v>
      </c>
      <c r="G9" s="21">
        <f t="shared" si="1"/>
        <v>11770</v>
      </c>
      <c r="H9" s="21">
        <f t="shared" si="1"/>
        <v>9683</v>
      </c>
      <c r="I9" s="21">
        <f t="shared" si="1"/>
        <v>15302</v>
      </c>
      <c r="J9" s="21">
        <f t="shared" si="1"/>
        <v>36755</v>
      </c>
      <c r="K9" s="21">
        <f t="shared" si="1"/>
        <v>1591</v>
      </c>
      <c r="L9" s="21">
        <f t="shared" si="1"/>
        <v>551</v>
      </c>
      <c r="M9" s="21">
        <f t="shared" si="1"/>
        <v>11746</v>
      </c>
      <c r="N9" s="21">
        <f t="shared" si="1"/>
        <v>13888</v>
      </c>
      <c r="O9" s="21">
        <f t="shared" si="1"/>
        <v>11027</v>
      </c>
      <c r="P9" s="21">
        <f t="shared" si="1"/>
        <v>9699</v>
      </c>
      <c r="Q9" s="21">
        <f t="shared" si="1"/>
        <v>367053</v>
      </c>
      <c r="R9" s="21">
        <f t="shared" si="1"/>
        <v>387779</v>
      </c>
      <c r="S9" s="21">
        <f t="shared" si="1"/>
        <v>3710</v>
      </c>
      <c r="T9" s="21">
        <f t="shared" si="1"/>
        <v>1980</v>
      </c>
      <c r="U9" s="21">
        <f t="shared" si="1"/>
        <v>0</v>
      </c>
      <c r="V9" s="21">
        <f t="shared" si="1"/>
        <v>5690</v>
      </c>
      <c r="W9" s="21">
        <f t="shared" si="1"/>
        <v>444112</v>
      </c>
      <c r="X9" s="21">
        <f t="shared" si="1"/>
        <v>2635600</v>
      </c>
      <c r="Y9" s="21">
        <f t="shared" si="1"/>
        <v>-2191488</v>
      </c>
      <c r="Z9" s="4">
        <f>+IF(X9&lt;&gt;0,+(Y9/X9)*100,0)</f>
        <v>-83.14949157687053</v>
      </c>
      <c r="AA9" s="19">
        <f>SUM(AA10:AA14)</f>
        <v>1216002</v>
      </c>
    </row>
    <row r="10" spans="1:27" ht="12.75">
      <c r="A10" s="5" t="s">
        <v>36</v>
      </c>
      <c r="B10" s="3"/>
      <c r="C10" s="22">
        <v>498850</v>
      </c>
      <c r="D10" s="22"/>
      <c r="E10" s="23">
        <v>1040000</v>
      </c>
      <c r="F10" s="24">
        <v>1216002</v>
      </c>
      <c r="G10" s="24">
        <v>11770</v>
      </c>
      <c r="H10" s="24">
        <v>9683</v>
      </c>
      <c r="I10" s="24">
        <v>15302</v>
      </c>
      <c r="J10" s="24">
        <v>36755</v>
      </c>
      <c r="K10" s="24">
        <v>1591</v>
      </c>
      <c r="L10" s="24">
        <v>551</v>
      </c>
      <c r="M10" s="24">
        <v>11746</v>
      </c>
      <c r="N10" s="24">
        <v>13888</v>
      </c>
      <c r="O10" s="24">
        <v>11027</v>
      </c>
      <c r="P10" s="24">
        <v>9699</v>
      </c>
      <c r="Q10" s="24">
        <v>367053</v>
      </c>
      <c r="R10" s="24">
        <v>387779</v>
      </c>
      <c r="S10" s="24">
        <v>3710</v>
      </c>
      <c r="T10" s="24">
        <v>1980</v>
      </c>
      <c r="U10" s="24"/>
      <c r="V10" s="24">
        <v>5690</v>
      </c>
      <c r="W10" s="24">
        <v>444112</v>
      </c>
      <c r="X10" s="24">
        <v>1705600</v>
      </c>
      <c r="Y10" s="24">
        <v>-1261488</v>
      </c>
      <c r="Z10" s="6">
        <v>-73.96</v>
      </c>
      <c r="AA10" s="22">
        <v>1216002</v>
      </c>
    </row>
    <row r="11" spans="1:27" ht="12.75">
      <c r="A11" s="5" t="s">
        <v>37</v>
      </c>
      <c r="B11" s="3"/>
      <c r="C11" s="22"/>
      <c r="D11" s="22"/>
      <c r="E11" s="23">
        <v>242000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>
        <v>930000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930000</v>
      </c>
      <c r="Y12" s="24">
        <v>-930000</v>
      </c>
      <c r="Z12" s="6">
        <v>-100</v>
      </c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17192522</v>
      </c>
      <c r="D15" s="19">
        <f>SUM(D16:D18)</f>
        <v>0</v>
      </c>
      <c r="E15" s="20">
        <f t="shared" si="2"/>
        <v>28585902</v>
      </c>
      <c r="F15" s="21">
        <f t="shared" si="2"/>
        <v>15981901</v>
      </c>
      <c r="G15" s="21">
        <f t="shared" si="2"/>
        <v>7759079</v>
      </c>
      <c r="H15" s="21">
        <f t="shared" si="2"/>
        <v>-7479457</v>
      </c>
      <c r="I15" s="21">
        <f t="shared" si="2"/>
        <v>10048</v>
      </c>
      <c r="J15" s="21">
        <f t="shared" si="2"/>
        <v>289670</v>
      </c>
      <c r="K15" s="21">
        <f t="shared" si="2"/>
        <v>16143</v>
      </c>
      <c r="L15" s="21">
        <f t="shared" si="2"/>
        <v>0</v>
      </c>
      <c r="M15" s="21">
        <f t="shared" si="2"/>
        <v>4610</v>
      </c>
      <c r="N15" s="21">
        <f t="shared" si="2"/>
        <v>20753</v>
      </c>
      <c r="O15" s="21">
        <f t="shared" si="2"/>
        <v>1530</v>
      </c>
      <c r="P15" s="21">
        <f t="shared" si="2"/>
        <v>26157</v>
      </c>
      <c r="Q15" s="21">
        <f t="shared" si="2"/>
        <v>14675959</v>
      </c>
      <c r="R15" s="21">
        <f t="shared" si="2"/>
        <v>14703646</v>
      </c>
      <c r="S15" s="21">
        <f t="shared" si="2"/>
        <v>7549</v>
      </c>
      <c r="T15" s="21">
        <f t="shared" si="2"/>
        <v>0</v>
      </c>
      <c r="U15" s="21">
        <f t="shared" si="2"/>
        <v>0</v>
      </c>
      <c r="V15" s="21">
        <f t="shared" si="2"/>
        <v>7549</v>
      </c>
      <c r="W15" s="21">
        <f t="shared" si="2"/>
        <v>15021618</v>
      </c>
      <c r="X15" s="21">
        <f t="shared" si="2"/>
        <v>15593300</v>
      </c>
      <c r="Y15" s="21">
        <f t="shared" si="2"/>
        <v>-571682</v>
      </c>
      <c r="Z15" s="4">
        <f>+IF(X15&lt;&gt;0,+(Y15/X15)*100,0)</f>
        <v>-3.666202792224866</v>
      </c>
      <c r="AA15" s="19">
        <f>SUM(AA16:AA18)</f>
        <v>15981901</v>
      </c>
    </row>
    <row r="16" spans="1:27" ht="12.75">
      <c r="A16" s="5" t="s">
        <v>42</v>
      </c>
      <c r="B16" s="3"/>
      <c r="C16" s="22">
        <v>17128582</v>
      </c>
      <c r="D16" s="22"/>
      <c r="E16" s="23">
        <v>27915900</v>
      </c>
      <c r="F16" s="24">
        <v>14536001</v>
      </c>
      <c r="G16" s="24">
        <v>7756494</v>
      </c>
      <c r="H16" s="24">
        <v>-7482785</v>
      </c>
      <c r="I16" s="24">
        <v>6298</v>
      </c>
      <c r="J16" s="24">
        <v>280007</v>
      </c>
      <c r="K16" s="24">
        <v>10043</v>
      </c>
      <c r="L16" s="24"/>
      <c r="M16" s="24">
        <v>3060</v>
      </c>
      <c r="N16" s="24">
        <v>13103</v>
      </c>
      <c r="O16" s="24">
        <v>230</v>
      </c>
      <c r="P16" s="24">
        <v>15195</v>
      </c>
      <c r="Q16" s="24">
        <v>14669868</v>
      </c>
      <c r="R16" s="24">
        <v>14685293</v>
      </c>
      <c r="S16" s="24">
        <v>4249</v>
      </c>
      <c r="T16" s="24"/>
      <c r="U16" s="24"/>
      <c r="V16" s="24">
        <v>4249</v>
      </c>
      <c r="W16" s="24">
        <v>14982652</v>
      </c>
      <c r="X16" s="24">
        <v>15593300</v>
      </c>
      <c r="Y16" s="24">
        <v>-610648</v>
      </c>
      <c r="Z16" s="6">
        <v>-3.92</v>
      </c>
      <c r="AA16" s="22">
        <v>14536001</v>
      </c>
    </row>
    <row r="17" spans="1:27" ht="12.75">
      <c r="A17" s="5" t="s">
        <v>43</v>
      </c>
      <c r="B17" s="3"/>
      <c r="C17" s="22">
        <v>63940</v>
      </c>
      <c r="D17" s="22"/>
      <c r="E17" s="23">
        <v>670002</v>
      </c>
      <c r="F17" s="24">
        <v>1445900</v>
      </c>
      <c r="G17" s="24">
        <v>2585</v>
      </c>
      <c r="H17" s="24">
        <v>3328</v>
      </c>
      <c r="I17" s="24">
        <v>3750</v>
      </c>
      <c r="J17" s="24">
        <v>9663</v>
      </c>
      <c r="K17" s="24">
        <v>6100</v>
      </c>
      <c r="L17" s="24"/>
      <c r="M17" s="24">
        <v>1550</v>
      </c>
      <c r="N17" s="24">
        <v>7650</v>
      </c>
      <c r="O17" s="24">
        <v>1300</v>
      </c>
      <c r="P17" s="24">
        <v>10962</v>
      </c>
      <c r="Q17" s="24">
        <v>6091</v>
      </c>
      <c r="R17" s="24">
        <v>18353</v>
      </c>
      <c r="S17" s="24">
        <v>3300</v>
      </c>
      <c r="T17" s="24"/>
      <c r="U17" s="24"/>
      <c r="V17" s="24">
        <v>3300</v>
      </c>
      <c r="W17" s="24">
        <v>38966</v>
      </c>
      <c r="X17" s="24"/>
      <c r="Y17" s="24">
        <v>38966</v>
      </c>
      <c r="Z17" s="6"/>
      <c r="AA17" s="22">
        <v>1445900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120911568</v>
      </c>
      <c r="D19" s="19">
        <f>SUM(D20:D23)</f>
        <v>0</v>
      </c>
      <c r="E19" s="20">
        <f t="shared" si="3"/>
        <v>156588332</v>
      </c>
      <c r="F19" s="21">
        <f t="shared" si="3"/>
        <v>130568088</v>
      </c>
      <c r="G19" s="21">
        <f t="shared" si="3"/>
        <v>8197416</v>
      </c>
      <c r="H19" s="21">
        <f t="shared" si="3"/>
        <v>9360145</v>
      </c>
      <c r="I19" s="21">
        <f t="shared" si="3"/>
        <v>8231007</v>
      </c>
      <c r="J19" s="21">
        <f t="shared" si="3"/>
        <v>25788568</v>
      </c>
      <c r="K19" s="21">
        <f t="shared" si="3"/>
        <v>-13659507</v>
      </c>
      <c r="L19" s="21">
        <f t="shared" si="3"/>
        <v>0</v>
      </c>
      <c r="M19" s="21">
        <f t="shared" si="3"/>
        <v>9473830</v>
      </c>
      <c r="N19" s="21">
        <f t="shared" si="3"/>
        <v>-4185677</v>
      </c>
      <c r="O19" s="21">
        <f t="shared" si="3"/>
        <v>13988390</v>
      </c>
      <c r="P19" s="21">
        <f t="shared" si="3"/>
        <v>10904574</v>
      </c>
      <c r="Q19" s="21">
        <f t="shared" si="3"/>
        <v>11813221</v>
      </c>
      <c r="R19" s="21">
        <f t="shared" si="3"/>
        <v>36706185</v>
      </c>
      <c r="S19" s="21">
        <f t="shared" si="3"/>
        <v>10550176</v>
      </c>
      <c r="T19" s="21">
        <f t="shared" si="3"/>
        <v>1303550</v>
      </c>
      <c r="U19" s="21">
        <f t="shared" si="3"/>
        <v>0</v>
      </c>
      <c r="V19" s="21">
        <f t="shared" si="3"/>
        <v>11853726</v>
      </c>
      <c r="W19" s="21">
        <f t="shared" si="3"/>
        <v>70162802</v>
      </c>
      <c r="X19" s="21">
        <f t="shared" si="3"/>
        <v>143659569</v>
      </c>
      <c r="Y19" s="21">
        <f t="shared" si="3"/>
        <v>-73496767</v>
      </c>
      <c r="Z19" s="4">
        <f>+IF(X19&lt;&gt;0,+(Y19/X19)*100,0)</f>
        <v>-51.160369971595834</v>
      </c>
      <c r="AA19" s="19">
        <f>SUM(AA20:AA23)</f>
        <v>130568088</v>
      </c>
    </row>
    <row r="20" spans="1:27" ht="12.75">
      <c r="A20" s="5" t="s">
        <v>46</v>
      </c>
      <c r="B20" s="3"/>
      <c r="C20" s="22">
        <v>75960699</v>
      </c>
      <c r="D20" s="22"/>
      <c r="E20" s="23">
        <v>91428000</v>
      </c>
      <c r="F20" s="24">
        <v>82420364</v>
      </c>
      <c r="G20" s="24">
        <v>5083388</v>
      </c>
      <c r="H20" s="24">
        <v>5986117</v>
      </c>
      <c r="I20" s="24">
        <v>6109112</v>
      </c>
      <c r="J20" s="24">
        <v>17178617</v>
      </c>
      <c r="K20" s="24">
        <v>-16697792</v>
      </c>
      <c r="L20" s="24"/>
      <c r="M20" s="24">
        <v>6279160</v>
      </c>
      <c r="N20" s="24">
        <v>-10418632</v>
      </c>
      <c r="O20" s="24">
        <v>9204930</v>
      </c>
      <c r="P20" s="24">
        <v>7387186</v>
      </c>
      <c r="Q20" s="24">
        <v>8420528</v>
      </c>
      <c r="R20" s="24">
        <v>25012644</v>
      </c>
      <c r="S20" s="24">
        <v>7238831</v>
      </c>
      <c r="T20" s="24">
        <v>-1680209</v>
      </c>
      <c r="U20" s="24"/>
      <c r="V20" s="24">
        <v>5558622</v>
      </c>
      <c r="W20" s="24">
        <v>37331251</v>
      </c>
      <c r="X20" s="24">
        <v>86710065</v>
      </c>
      <c r="Y20" s="24">
        <v>-49378814</v>
      </c>
      <c r="Z20" s="6">
        <v>-56.95</v>
      </c>
      <c r="AA20" s="22">
        <v>82420364</v>
      </c>
    </row>
    <row r="21" spans="1:27" ht="12.75">
      <c r="A21" s="5" t="s">
        <v>47</v>
      </c>
      <c r="B21" s="3"/>
      <c r="C21" s="22">
        <v>19950294</v>
      </c>
      <c r="D21" s="22"/>
      <c r="E21" s="23">
        <v>33264801</v>
      </c>
      <c r="F21" s="24">
        <v>19671167</v>
      </c>
      <c r="G21" s="24">
        <v>1337632</v>
      </c>
      <c r="H21" s="24">
        <v>1598388</v>
      </c>
      <c r="I21" s="24">
        <v>366939</v>
      </c>
      <c r="J21" s="24">
        <v>3302959</v>
      </c>
      <c r="K21" s="24">
        <v>1270409</v>
      </c>
      <c r="L21" s="24"/>
      <c r="M21" s="24">
        <v>1425718</v>
      </c>
      <c r="N21" s="24">
        <v>2696127</v>
      </c>
      <c r="O21" s="24">
        <v>3017534</v>
      </c>
      <c r="P21" s="24">
        <v>1752162</v>
      </c>
      <c r="Q21" s="24">
        <v>1613697</v>
      </c>
      <c r="R21" s="24">
        <v>6383393</v>
      </c>
      <c r="S21" s="24">
        <v>1557348</v>
      </c>
      <c r="T21" s="24">
        <v>1222603</v>
      </c>
      <c r="U21" s="24"/>
      <c r="V21" s="24">
        <v>2779951</v>
      </c>
      <c r="W21" s="24">
        <v>15162430</v>
      </c>
      <c r="X21" s="24">
        <v>28641142</v>
      </c>
      <c r="Y21" s="24">
        <v>-13478712</v>
      </c>
      <c r="Z21" s="6">
        <v>-47.06</v>
      </c>
      <c r="AA21" s="22">
        <v>19671167</v>
      </c>
    </row>
    <row r="22" spans="1:27" ht="12.75">
      <c r="A22" s="5" t="s">
        <v>48</v>
      </c>
      <c r="B22" s="3"/>
      <c r="C22" s="25">
        <v>16520719</v>
      </c>
      <c r="D22" s="25"/>
      <c r="E22" s="26">
        <v>15940939</v>
      </c>
      <c r="F22" s="27">
        <v>16709113</v>
      </c>
      <c r="G22" s="27">
        <v>1025130</v>
      </c>
      <c r="H22" s="27">
        <v>1024916</v>
      </c>
      <c r="I22" s="27">
        <v>1011955</v>
      </c>
      <c r="J22" s="27">
        <v>3062001</v>
      </c>
      <c r="K22" s="27">
        <v>1018697</v>
      </c>
      <c r="L22" s="27"/>
      <c r="M22" s="27">
        <v>1012572</v>
      </c>
      <c r="N22" s="27">
        <v>2031269</v>
      </c>
      <c r="O22" s="27">
        <v>1014492</v>
      </c>
      <c r="P22" s="27">
        <v>1012387</v>
      </c>
      <c r="Q22" s="27">
        <v>1027718</v>
      </c>
      <c r="R22" s="27">
        <v>3054597</v>
      </c>
      <c r="S22" s="27">
        <v>1003645</v>
      </c>
      <c r="T22" s="27">
        <v>1013869</v>
      </c>
      <c r="U22" s="27"/>
      <c r="V22" s="27">
        <v>2017514</v>
      </c>
      <c r="W22" s="27">
        <v>10165381</v>
      </c>
      <c r="X22" s="27">
        <v>15872338</v>
      </c>
      <c r="Y22" s="27">
        <v>-5706957</v>
      </c>
      <c r="Z22" s="7">
        <v>-35.96</v>
      </c>
      <c r="AA22" s="25">
        <v>16709113</v>
      </c>
    </row>
    <row r="23" spans="1:27" ht="12.75">
      <c r="A23" s="5" t="s">
        <v>49</v>
      </c>
      <c r="B23" s="3"/>
      <c r="C23" s="22">
        <v>8479856</v>
      </c>
      <c r="D23" s="22"/>
      <c r="E23" s="23">
        <v>15954592</v>
      </c>
      <c r="F23" s="24">
        <v>11767444</v>
      </c>
      <c r="G23" s="24">
        <v>751266</v>
      </c>
      <c r="H23" s="24">
        <v>750724</v>
      </c>
      <c r="I23" s="24">
        <v>743001</v>
      </c>
      <c r="J23" s="24">
        <v>2244991</v>
      </c>
      <c r="K23" s="24">
        <v>749179</v>
      </c>
      <c r="L23" s="24"/>
      <c r="M23" s="24">
        <v>756380</v>
      </c>
      <c r="N23" s="24">
        <v>1505559</v>
      </c>
      <c r="O23" s="24">
        <v>751434</v>
      </c>
      <c r="P23" s="24">
        <v>752839</v>
      </c>
      <c r="Q23" s="24">
        <v>751278</v>
      </c>
      <c r="R23" s="24">
        <v>2255551</v>
      </c>
      <c r="S23" s="24">
        <v>750352</v>
      </c>
      <c r="T23" s="24">
        <v>747287</v>
      </c>
      <c r="U23" s="24"/>
      <c r="V23" s="24">
        <v>1497639</v>
      </c>
      <c r="W23" s="24">
        <v>7503740</v>
      </c>
      <c r="X23" s="24">
        <v>12436024</v>
      </c>
      <c r="Y23" s="24">
        <v>-4932284</v>
      </c>
      <c r="Z23" s="6">
        <v>-39.66</v>
      </c>
      <c r="AA23" s="22">
        <v>11767444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>
        <v>37000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242000</v>
      </c>
      <c r="Y24" s="21">
        <v>-242000</v>
      </c>
      <c r="Z24" s="4">
        <v>-100</v>
      </c>
      <c r="AA24" s="19">
        <v>37000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250401567</v>
      </c>
      <c r="D25" s="40">
        <f>+D5+D9+D15+D19+D24</f>
        <v>0</v>
      </c>
      <c r="E25" s="41">
        <f t="shared" si="4"/>
        <v>294455234</v>
      </c>
      <c r="F25" s="42">
        <f t="shared" si="4"/>
        <v>266022503</v>
      </c>
      <c r="G25" s="42">
        <f t="shared" si="4"/>
        <v>63480590</v>
      </c>
      <c r="H25" s="42">
        <f t="shared" si="4"/>
        <v>5597051</v>
      </c>
      <c r="I25" s="42">
        <f t="shared" si="4"/>
        <v>13299949</v>
      </c>
      <c r="J25" s="42">
        <f t="shared" si="4"/>
        <v>82377590</v>
      </c>
      <c r="K25" s="42">
        <f t="shared" si="4"/>
        <v>-9354245</v>
      </c>
      <c r="L25" s="42">
        <f t="shared" si="4"/>
        <v>12495406</v>
      </c>
      <c r="M25" s="42">
        <f t="shared" si="4"/>
        <v>34523444</v>
      </c>
      <c r="N25" s="42">
        <f t="shared" si="4"/>
        <v>37664605</v>
      </c>
      <c r="O25" s="42">
        <f t="shared" si="4"/>
        <v>16511660</v>
      </c>
      <c r="P25" s="42">
        <f t="shared" si="4"/>
        <v>12932490</v>
      </c>
      <c r="Q25" s="42">
        <f t="shared" si="4"/>
        <v>42166972</v>
      </c>
      <c r="R25" s="42">
        <f t="shared" si="4"/>
        <v>71611122</v>
      </c>
      <c r="S25" s="42">
        <f t="shared" si="4"/>
        <v>13877362</v>
      </c>
      <c r="T25" s="42">
        <f t="shared" si="4"/>
        <v>6150808</v>
      </c>
      <c r="U25" s="42">
        <f t="shared" si="4"/>
        <v>0</v>
      </c>
      <c r="V25" s="42">
        <f t="shared" si="4"/>
        <v>20028170</v>
      </c>
      <c r="W25" s="42">
        <f t="shared" si="4"/>
        <v>211681487</v>
      </c>
      <c r="X25" s="42">
        <f t="shared" si="4"/>
        <v>207475068</v>
      </c>
      <c r="Y25" s="42">
        <f t="shared" si="4"/>
        <v>4206419</v>
      </c>
      <c r="Z25" s="43">
        <f>+IF(X25&lt;&gt;0,+(Y25/X25)*100,0)</f>
        <v>2.0274334842006176</v>
      </c>
      <c r="AA25" s="40">
        <f>+AA5+AA9+AA15+AA19+AA24</f>
        <v>266022503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177457679</v>
      </c>
      <c r="D28" s="19">
        <f>SUM(D29:D31)</f>
        <v>0</v>
      </c>
      <c r="E28" s="20">
        <f t="shared" si="5"/>
        <v>100481809</v>
      </c>
      <c r="F28" s="21">
        <f t="shared" si="5"/>
        <v>105843495</v>
      </c>
      <c r="G28" s="21">
        <f t="shared" si="5"/>
        <v>6384915</v>
      </c>
      <c r="H28" s="21">
        <f t="shared" si="5"/>
        <v>-2982262</v>
      </c>
      <c r="I28" s="21">
        <f t="shared" si="5"/>
        <v>10535968</v>
      </c>
      <c r="J28" s="21">
        <f t="shared" si="5"/>
        <v>13938621</v>
      </c>
      <c r="K28" s="21">
        <f t="shared" si="5"/>
        <v>17855661</v>
      </c>
      <c r="L28" s="21">
        <f t="shared" si="5"/>
        <v>21002282</v>
      </c>
      <c r="M28" s="21">
        <f t="shared" si="5"/>
        <v>-6517491</v>
      </c>
      <c r="N28" s="21">
        <f t="shared" si="5"/>
        <v>32340452</v>
      </c>
      <c r="O28" s="21">
        <f t="shared" si="5"/>
        <v>12454955</v>
      </c>
      <c r="P28" s="21">
        <f t="shared" si="5"/>
        <v>7971413</v>
      </c>
      <c r="Q28" s="21">
        <f t="shared" si="5"/>
        <v>11279032</v>
      </c>
      <c r="R28" s="21">
        <f t="shared" si="5"/>
        <v>31705400</v>
      </c>
      <c r="S28" s="21">
        <f t="shared" si="5"/>
        <v>6263057</v>
      </c>
      <c r="T28" s="21">
        <f t="shared" si="5"/>
        <v>7271794</v>
      </c>
      <c r="U28" s="21">
        <f t="shared" si="5"/>
        <v>0</v>
      </c>
      <c r="V28" s="21">
        <f t="shared" si="5"/>
        <v>13534851</v>
      </c>
      <c r="W28" s="21">
        <f t="shared" si="5"/>
        <v>91519324</v>
      </c>
      <c r="X28" s="21">
        <f t="shared" si="5"/>
        <v>105843495</v>
      </c>
      <c r="Y28" s="21">
        <f t="shared" si="5"/>
        <v>-14324171</v>
      </c>
      <c r="Z28" s="4">
        <f>+IF(X28&lt;&gt;0,+(Y28/X28)*100,0)</f>
        <v>-13.533350349022394</v>
      </c>
      <c r="AA28" s="19">
        <f>SUM(AA29:AA31)</f>
        <v>105843495</v>
      </c>
    </row>
    <row r="29" spans="1:27" ht="12.75">
      <c r="A29" s="5" t="s">
        <v>32</v>
      </c>
      <c r="B29" s="3"/>
      <c r="C29" s="22">
        <v>1602296</v>
      </c>
      <c r="D29" s="22"/>
      <c r="E29" s="23">
        <v>21075000</v>
      </c>
      <c r="F29" s="24">
        <v>29839747</v>
      </c>
      <c r="G29" s="24">
        <v>1434502</v>
      </c>
      <c r="H29" s="24">
        <v>-8783348</v>
      </c>
      <c r="I29" s="24">
        <v>1823223</v>
      </c>
      <c r="J29" s="24">
        <v>-5525623</v>
      </c>
      <c r="K29" s="24">
        <v>1355316</v>
      </c>
      <c r="L29" s="24">
        <v>2012949</v>
      </c>
      <c r="M29" s="24">
        <v>-14886572</v>
      </c>
      <c r="N29" s="24">
        <v>-11518307</v>
      </c>
      <c r="O29" s="24">
        <v>1369056</v>
      </c>
      <c r="P29" s="24">
        <v>1407995</v>
      </c>
      <c r="Q29" s="24">
        <v>1489753</v>
      </c>
      <c r="R29" s="24">
        <v>4266804</v>
      </c>
      <c r="S29" s="24">
        <v>1254390</v>
      </c>
      <c r="T29" s="24">
        <v>1298407</v>
      </c>
      <c r="U29" s="24"/>
      <c r="V29" s="24">
        <v>2552797</v>
      </c>
      <c r="W29" s="24">
        <v>-10224329</v>
      </c>
      <c r="X29" s="24">
        <v>29839747</v>
      </c>
      <c r="Y29" s="24">
        <v>-40064076</v>
      </c>
      <c r="Z29" s="6">
        <v>-134.26</v>
      </c>
      <c r="AA29" s="22">
        <v>29839747</v>
      </c>
    </row>
    <row r="30" spans="1:27" ht="12.75">
      <c r="A30" s="5" t="s">
        <v>33</v>
      </c>
      <c r="B30" s="3"/>
      <c r="C30" s="25">
        <v>174744759</v>
      </c>
      <c r="D30" s="25"/>
      <c r="E30" s="26">
        <v>77930433</v>
      </c>
      <c r="F30" s="27">
        <v>72915761</v>
      </c>
      <c r="G30" s="27">
        <v>4847952</v>
      </c>
      <c r="H30" s="27">
        <v>5709436</v>
      </c>
      <c r="I30" s="27">
        <v>8577182</v>
      </c>
      <c r="J30" s="27">
        <v>19134570</v>
      </c>
      <c r="K30" s="27">
        <v>16395069</v>
      </c>
      <c r="L30" s="27">
        <v>18819332</v>
      </c>
      <c r="M30" s="27">
        <v>8271895</v>
      </c>
      <c r="N30" s="27">
        <v>43486296</v>
      </c>
      <c r="O30" s="27">
        <v>11015778</v>
      </c>
      <c r="P30" s="27">
        <v>6455686</v>
      </c>
      <c r="Q30" s="27">
        <v>9718284</v>
      </c>
      <c r="R30" s="27">
        <v>27189748</v>
      </c>
      <c r="S30" s="27">
        <v>4938546</v>
      </c>
      <c r="T30" s="27">
        <v>5903266</v>
      </c>
      <c r="U30" s="27"/>
      <c r="V30" s="27">
        <v>10841812</v>
      </c>
      <c r="W30" s="27">
        <v>100652426</v>
      </c>
      <c r="X30" s="27">
        <v>72915761</v>
      </c>
      <c r="Y30" s="27">
        <v>27736665</v>
      </c>
      <c r="Z30" s="7">
        <v>38.04</v>
      </c>
      <c r="AA30" s="25">
        <v>72915761</v>
      </c>
    </row>
    <row r="31" spans="1:27" ht="12.75">
      <c r="A31" s="5" t="s">
        <v>34</v>
      </c>
      <c r="B31" s="3"/>
      <c r="C31" s="22">
        <v>1110624</v>
      </c>
      <c r="D31" s="22"/>
      <c r="E31" s="23">
        <v>1476376</v>
      </c>
      <c r="F31" s="24">
        <v>3087987</v>
      </c>
      <c r="G31" s="24">
        <v>102461</v>
      </c>
      <c r="H31" s="24">
        <v>91650</v>
      </c>
      <c r="I31" s="24">
        <v>135563</v>
      </c>
      <c r="J31" s="24">
        <v>329674</v>
      </c>
      <c r="K31" s="24">
        <v>105276</v>
      </c>
      <c r="L31" s="24">
        <v>170001</v>
      </c>
      <c r="M31" s="24">
        <v>97186</v>
      </c>
      <c r="N31" s="24">
        <v>372463</v>
      </c>
      <c r="O31" s="24">
        <v>70121</v>
      </c>
      <c r="P31" s="24">
        <v>107732</v>
      </c>
      <c r="Q31" s="24">
        <v>70995</v>
      </c>
      <c r="R31" s="24">
        <v>248848</v>
      </c>
      <c r="S31" s="24">
        <v>70121</v>
      </c>
      <c r="T31" s="24">
        <v>70121</v>
      </c>
      <c r="U31" s="24"/>
      <c r="V31" s="24">
        <v>140242</v>
      </c>
      <c r="W31" s="24">
        <v>1091227</v>
      </c>
      <c r="X31" s="24">
        <v>3087987</v>
      </c>
      <c r="Y31" s="24">
        <v>-1996760</v>
      </c>
      <c r="Z31" s="6">
        <v>-64.66</v>
      </c>
      <c r="AA31" s="22">
        <v>3087987</v>
      </c>
    </row>
    <row r="32" spans="1:27" ht="12.75">
      <c r="A32" s="2" t="s">
        <v>35</v>
      </c>
      <c r="B32" s="3"/>
      <c r="C32" s="19">
        <f aca="true" t="shared" si="6" ref="C32:Y32">SUM(C33:C37)</f>
        <v>9636027</v>
      </c>
      <c r="D32" s="19">
        <f>SUM(D33:D37)</f>
        <v>0</v>
      </c>
      <c r="E32" s="20">
        <f t="shared" si="6"/>
        <v>11188656</v>
      </c>
      <c r="F32" s="21">
        <f t="shared" si="6"/>
        <v>16482703</v>
      </c>
      <c r="G32" s="21">
        <f t="shared" si="6"/>
        <v>802864</v>
      </c>
      <c r="H32" s="21">
        <f t="shared" si="6"/>
        <v>821300</v>
      </c>
      <c r="I32" s="21">
        <f t="shared" si="6"/>
        <v>849875</v>
      </c>
      <c r="J32" s="21">
        <f t="shared" si="6"/>
        <v>2474039</v>
      </c>
      <c r="K32" s="21">
        <f t="shared" si="6"/>
        <v>804059</v>
      </c>
      <c r="L32" s="21">
        <f t="shared" si="6"/>
        <v>794970</v>
      </c>
      <c r="M32" s="21">
        <f t="shared" si="6"/>
        <v>842161</v>
      </c>
      <c r="N32" s="21">
        <f t="shared" si="6"/>
        <v>2441190</v>
      </c>
      <c r="O32" s="21">
        <f t="shared" si="6"/>
        <v>808898</v>
      </c>
      <c r="P32" s="21">
        <f t="shared" si="6"/>
        <v>839629</v>
      </c>
      <c r="Q32" s="21">
        <f t="shared" si="6"/>
        <v>783027</v>
      </c>
      <c r="R32" s="21">
        <f t="shared" si="6"/>
        <v>2431554</v>
      </c>
      <c r="S32" s="21">
        <f t="shared" si="6"/>
        <v>764464</v>
      </c>
      <c r="T32" s="21">
        <f t="shared" si="6"/>
        <v>762440</v>
      </c>
      <c r="U32" s="21">
        <f t="shared" si="6"/>
        <v>0</v>
      </c>
      <c r="V32" s="21">
        <f t="shared" si="6"/>
        <v>1526904</v>
      </c>
      <c r="W32" s="21">
        <f t="shared" si="6"/>
        <v>8873687</v>
      </c>
      <c r="X32" s="21">
        <f t="shared" si="6"/>
        <v>16482703</v>
      </c>
      <c r="Y32" s="21">
        <f t="shared" si="6"/>
        <v>-7609016</v>
      </c>
      <c r="Z32" s="4">
        <f>+IF(X32&lt;&gt;0,+(Y32/X32)*100,0)</f>
        <v>-46.163641970616105</v>
      </c>
      <c r="AA32" s="19">
        <f>SUM(AA33:AA37)</f>
        <v>16482703</v>
      </c>
    </row>
    <row r="33" spans="1:27" ht="12.75">
      <c r="A33" s="5" t="s">
        <v>36</v>
      </c>
      <c r="B33" s="3"/>
      <c r="C33" s="22">
        <v>8053801</v>
      </c>
      <c r="D33" s="22"/>
      <c r="E33" s="23">
        <v>5943000</v>
      </c>
      <c r="F33" s="24">
        <v>11810680</v>
      </c>
      <c r="G33" s="24">
        <v>662956</v>
      </c>
      <c r="H33" s="24">
        <v>691205</v>
      </c>
      <c r="I33" s="24">
        <v>719780</v>
      </c>
      <c r="J33" s="24">
        <v>2073941</v>
      </c>
      <c r="K33" s="24">
        <v>669514</v>
      </c>
      <c r="L33" s="24">
        <v>794970</v>
      </c>
      <c r="M33" s="24">
        <v>708139</v>
      </c>
      <c r="N33" s="24">
        <v>2172623</v>
      </c>
      <c r="O33" s="24">
        <v>673578</v>
      </c>
      <c r="P33" s="24">
        <v>705566</v>
      </c>
      <c r="Q33" s="24">
        <v>648644</v>
      </c>
      <c r="R33" s="24">
        <v>2027788</v>
      </c>
      <c r="S33" s="24">
        <v>630401</v>
      </c>
      <c r="T33" s="24">
        <v>628377</v>
      </c>
      <c r="U33" s="24"/>
      <c r="V33" s="24">
        <v>1258778</v>
      </c>
      <c r="W33" s="24">
        <v>7533130</v>
      </c>
      <c r="X33" s="24">
        <v>11810680</v>
      </c>
      <c r="Y33" s="24">
        <v>-4277550</v>
      </c>
      <c r="Z33" s="6">
        <v>-36.22</v>
      </c>
      <c r="AA33" s="22">
        <v>11810680</v>
      </c>
    </row>
    <row r="34" spans="1:27" ht="12.75">
      <c r="A34" s="5" t="s">
        <v>37</v>
      </c>
      <c r="B34" s="3"/>
      <c r="C34" s="22"/>
      <c r="D34" s="22"/>
      <c r="E34" s="23">
        <v>312000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>
        <v>3049000</v>
      </c>
      <c r="F35" s="24">
        <v>2924273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2924273</v>
      </c>
      <c r="Y35" s="24">
        <v>-2924273</v>
      </c>
      <c r="Z35" s="6">
        <v>-100</v>
      </c>
      <c r="AA35" s="22">
        <v>2924273</v>
      </c>
    </row>
    <row r="36" spans="1:27" ht="12.75">
      <c r="A36" s="5" t="s">
        <v>39</v>
      </c>
      <c r="B36" s="3"/>
      <c r="C36" s="22">
        <v>1582226</v>
      </c>
      <c r="D36" s="22"/>
      <c r="E36" s="23">
        <v>1884656</v>
      </c>
      <c r="F36" s="24">
        <v>1747750</v>
      </c>
      <c r="G36" s="24">
        <v>139908</v>
      </c>
      <c r="H36" s="24">
        <v>130095</v>
      </c>
      <c r="I36" s="24">
        <v>130095</v>
      </c>
      <c r="J36" s="24">
        <v>400098</v>
      </c>
      <c r="K36" s="24">
        <v>134545</v>
      </c>
      <c r="L36" s="24"/>
      <c r="M36" s="24">
        <v>134022</v>
      </c>
      <c r="N36" s="24">
        <v>268567</v>
      </c>
      <c r="O36" s="24">
        <v>135320</v>
      </c>
      <c r="P36" s="24">
        <v>134063</v>
      </c>
      <c r="Q36" s="24">
        <v>134383</v>
      </c>
      <c r="R36" s="24">
        <v>403766</v>
      </c>
      <c r="S36" s="24">
        <v>134063</v>
      </c>
      <c r="T36" s="24">
        <v>134063</v>
      </c>
      <c r="U36" s="24"/>
      <c r="V36" s="24">
        <v>268126</v>
      </c>
      <c r="W36" s="24">
        <v>1340557</v>
      </c>
      <c r="X36" s="24">
        <v>1747750</v>
      </c>
      <c r="Y36" s="24">
        <v>-407193</v>
      </c>
      <c r="Z36" s="6">
        <v>-23.3</v>
      </c>
      <c r="AA36" s="22">
        <v>1747750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23731516</v>
      </c>
      <c r="D38" s="19">
        <f>SUM(D39:D41)</f>
        <v>0</v>
      </c>
      <c r="E38" s="20">
        <f t="shared" si="7"/>
        <v>20387000</v>
      </c>
      <c r="F38" s="21">
        <f t="shared" si="7"/>
        <v>28156498</v>
      </c>
      <c r="G38" s="21">
        <f t="shared" si="7"/>
        <v>2027139</v>
      </c>
      <c r="H38" s="21">
        <f t="shared" si="7"/>
        <v>2344054</v>
      </c>
      <c r="I38" s="21">
        <f t="shared" si="7"/>
        <v>2266580</v>
      </c>
      <c r="J38" s="21">
        <f t="shared" si="7"/>
        <v>6637773</v>
      </c>
      <c r="K38" s="21">
        <f t="shared" si="7"/>
        <v>2138049</v>
      </c>
      <c r="L38" s="21">
        <f t="shared" si="7"/>
        <v>246519</v>
      </c>
      <c r="M38" s="21">
        <f t="shared" si="7"/>
        <v>2243789</v>
      </c>
      <c r="N38" s="21">
        <f t="shared" si="7"/>
        <v>4628357</v>
      </c>
      <c r="O38" s="21">
        <f t="shared" si="7"/>
        <v>1848524</v>
      </c>
      <c r="P38" s="21">
        <f t="shared" si="7"/>
        <v>1805590</v>
      </c>
      <c r="Q38" s="21">
        <f t="shared" si="7"/>
        <v>1949529</v>
      </c>
      <c r="R38" s="21">
        <f t="shared" si="7"/>
        <v>5603643</v>
      </c>
      <c r="S38" s="21">
        <f t="shared" si="7"/>
        <v>1661932</v>
      </c>
      <c r="T38" s="21">
        <f t="shared" si="7"/>
        <v>1851042</v>
      </c>
      <c r="U38" s="21">
        <f t="shared" si="7"/>
        <v>0</v>
      </c>
      <c r="V38" s="21">
        <f t="shared" si="7"/>
        <v>3512974</v>
      </c>
      <c r="W38" s="21">
        <f t="shared" si="7"/>
        <v>20382747</v>
      </c>
      <c r="X38" s="21">
        <f t="shared" si="7"/>
        <v>28156498</v>
      </c>
      <c r="Y38" s="21">
        <f t="shared" si="7"/>
        <v>-7773751</v>
      </c>
      <c r="Z38" s="4">
        <f>+IF(X38&lt;&gt;0,+(Y38/X38)*100,0)</f>
        <v>-27.609083345521164</v>
      </c>
      <c r="AA38" s="19">
        <f>SUM(AA39:AA41)</f>
        <v>28156498</v>
      </c>
    </row>
    <row r="39" spans="1:27" ht="12.75">
      <c r="A39" s="5" t="s">
        <v>42</v>
      </c>
      <c r="B39" s="3"/>
      <c r="C39" s="22">
        <v>7782740</v>
      </c>
      <c r="D39" s="22"/>
      <c r="E39" s="23">
        <v>7174000</v>
      </c>
      <c r="F39" s="24">
        <v>12360644</v>
      </c>
      <c r="G39" s="24">
        <v>572188</v>
      </c>
      <c r="H39" s="24">
        <v>647665</v>
      </c>
      <c r="I39" s="24">
        <v>612406</v>
      </c>
      <c r="J39" s="24">
        <v>1832259</v>
      </c>
      <c r="K39" s="24">
        <v>627748</v>
      </c>
      <c r="L39" s="24">
        <v>246519</v>
      </c>
      <c r="M39" s="24">
        <v>666165</v>
      </c>
      <c r="N39" s="24">
        <v>1540432</v>
      </c>
      <c r="O39" s="24">
        <v>628291</v>
      </c>
      <c r="P39" s="24">
        <v>651639</v>
      </c>
      <c r="Q39" s="24">
        <v>663213</v>
      </c>
      <c r="R39" s="24">
        <v>1943143</v>
      </c>
      <c r="S39" s="24">
        <v>574082</v>
      </c>
      <c r="T39" s="24">
        <v>616835</v>
      </c>
      <c r="U39" s="24"/>
      <c r="V39" s="24">
        <v>1190917</v>
      </c>
      <c r="W39" s="24">
        <v>6506751</v>
      </c>
      <c r="X39" s="24">
        <v>12360644</v>
      </c>
      <c r="Y39" s="24">
        <v>-5853893</v>
      </c>
      <c r="Z39" s="6">
        <v>-47.36</v>
      </c>
      <c r="AA39" s="22">
        <v>12360644</v>
      </c>
    </row>
    <row r="40" spans="1:27" ht="12.75">
      <c r="A40" s="5" t="s">
        <v>43</v>
      </c>
      <c r="B40" s="3"/>
      <c r="C40" s="22">
        <v>15948776</v>
      </c>
      <c r="D40" s="22"/>
      <c r="E40" s="23">
        <v>13213000</v>
      </c>
      <c r="F40" s="24">
        <v>15795854</v>
      </c>
      <c r="G40" s="24">
        <v>1454951</v>
      </c>
      <c r="H40" s="24">
        <v>1696389</v>
      </c>
      <c r="I40" s="24">
        <v>1654174</v>
      </c>
      <c r="J40" s="24">
        <v>4805514</v>
      </c>
      <c r="K40" s="24">
        <v>1510301</v>
      </c>
      <c r="L40" s="24"/>
      <c r="M40" s="24">
        <v>1577624</v>
      </c>
      <c r="N40" s="24">
        <v>3087925</v>
      </c>
      <c r="O40" s="24">
        <v>1220233</v>
      </c>
      <c r="P40" s="24">
        <v>1153951</v>
      </c>
      <c r="Q40" s="24">
        <v>1286316</v>
      </c>
      <c r="R40" s="24">
        <v>3660500</v>
      </c>
      <c r="S40" s="24">
        <v>1087850</v>
      </c>
      <c r="T40" s="24">
        <v>1234207</v>
      </c>
      <c r="U40" s="24"/>
      <c r="V40" s="24">
        <v>2322057</v>
      </c>
      <c r="W40" s="24">
        <v>13875996</v>
      </c>
      <c r="X40" s="24">
        <v>15795854</v>
      </c>
      <c r="Y40" s="24">
        <v>-1919858</v>
      </c>
      <c r="Z40" s="6">
        <v>-12.15</v>
      </c>
      <c r="AA40" s="22">
        <v>15795854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124072546</v>
      </c>
      <c r="D42" s="19">
        <f>SUM(D43:D46)</f>
        <v>0</v>
      </c>
      <c r="E42" s="20">
        <f t="shared" si="8"/>
        <v>125344048</v>
      </c>
      <c r="F42" s="21">
        <f t="shared" si="8"/>
        <v>126107243</v>
      </c>
      <c r="G42" s="21">
        <f t="shared" si="8"/>
        <v>3943452</v>
      </c>
      <c r="H42" s="21">
        <f t="shared" si="8"/>
        <v>4760258</v>
      </c>
      <c r="I42" s="21">
        <f t="shared" si="8"/>
        <v>7009276</v>
      </c>
      <c r="J42" s="21">
        <f t="shared" si="8"/>
        <v>15712986</v>
      </c>
      <c r="K42" s="21">
        <f t="shared" si="8"/>
        <v>4808933</v>
      </c>
      <c r="L42" s="21">
        <f t="shared" si="8"/>
        <v>0</v>
      </c>
      <c r="M42" s="21">
        <f t="shared" si="8"/>
        <v>4621610</v>
      </c>
      <c r="N42" s="21">
        <f t="shared" si="8"/>
        <v>9430543</v>
      </c>
      <c r="O42" s="21">
        <f t="shared" si="8"/>
        <v>14116175</v>
      </c>
      <c r="P42" s="21">
        <f t="shared" si="8"/>
        <v>4432348</v>
      </c>
      <c r="Q42" s="21">
        <f t="shared" si="8"/>
        <v>6997363</v>
      </c>
      <c r="R42" s="21">
        <f t="shared" si="8"/>
        <v>25545886</v>
      </c>
      <c r="S42" s="21">
        <f t="shared" si="8"/>
        <v>3686610</v>
      </c>
      <c r="T42" s="21">
        <f t="shared" si="8"/>
        <v>4381445</v>
      </c>
      <c r="U42" s="21">
        <f t="shared" si="8"/>
        <v>0</v>
      </c>
      <c r="V42" s="21">
        <f t="shared" si="8"/>
        <v>8068055</v>
      </c>
      <c r="W42" s="21">
        <f t="shared" si="8"/>
        <v>58757470</v>
      </c>
      <c r="X42" s="21">
        <f t="shared" si="8"/>
        <v>126107243</v>
      </c>
      <c r="Y42" s="21">
        <f t="shared" si="8"/>
        <v>-67349773</v>
      </c>
      <c r="Z42" s="4">
        <f>+IF(X42&lt;&gt;0,+(Y42/X42)*100,0)</f>
        <v>-53.40674444845329</v>
      </c>
      <c r="AA42" s="19">
        <f>SUM(AA43:AA46)</f>
        <v>126107243</v>
      </c>
    </row>
    <row r="43" spans="1:27" ht="12.75">
      <c r="A43" s="5" t="s">
        <v>46</v>
      </c>
      <c r="B43" s="3"/>
      <c r="C43" s="22">
        <v>63919759</v>
      </c>
      <c r="D43" s="22"/>
      <c r="E43" s="23">
        <v>71986422</v>
      </c>
      <c r="F43" s="24">
        <v>69276594</v>
      </c>
      <c r="G43" s="24">
        <v>569117</v>
      </c>
      <c r="H43" s="24">
        <v>598716</v>
      </c>
      <c r="I43" s="24">
        <v>1680629</v>
      </c>
      <c r="J43" s="24">
        <v>2848462</v>
      </c>
      <c r="K43" s="24">
        <v>603262</v>
      </c>
      <c r="L43" s="24"/>
      <c r="M43" s="24">
        <v>804404</v>
      </c>
      <c r="N43" s="24">
        <v>1407666</v>
      </c>
      <c r="O43" s="24">
        <v>10247900</v>
      </c>
      <c r="P43" s="24">
        <v>512623</v>
      </c>
      <c r="Q43" s="24">
        <v>731225</v>
      </c>
      <c r="R43" s="24">
        <v>11491748</v>
      </c>
      <c r="S43" s="24">
        <v>628707</v>
      </c>
      <c r="T43" s="24">
        <v>635538</v>
      </c>
      <c r="U43" s="24"/>
      <c r="V43" s="24">
        <v>1264245</v>
      </c>
      <c r="W43" s="24">
        <v>17012121</v>
      </c>
      <c r="X43" s="24">
        <v>69276594</v>
      </c>
      <c r="Y43" s="24">
        <v>-52264473</v>
      </c>
      <c r="Z43" s="6">
        <v>-75.44</v>
      </c>
      <c r="AA43" s="22">
        <v>69276594</v>
      </c>
    </row>
    <row r="44" spans="1:27" ht="12.75">
      <c r="A44" s="5" t="s">
        <v>47</v>
      </c>
      <c r="B44" s="3"/>
      <c r="C44" s="22">
        <v>28010571</v>
      </c>
      <c r="D44" s="22"/>
      <c r="E44" s="23">
        <v>23720132</v>
      </c>
      <c r="F44" s="24">
        <v>27129937</v>
      </c>
      <c r="G44" s="24">
        <v>1491831</v>
      </c>
      <c r="H44" s="24">
        <v>1758713</v>
      </c>
      <c r="I44" s="24">
        <v>1935429</v>
      </c>
      <c r="J44" s="24">
        <v>5185973</v>
      </c>
      <c r="K44" s="24">
        <v>1670196</v>
      </c>
      <c r="L44" s="24"/>
      <c r="M44" s="24">
        <v>1655656</v>
      </c>
      <c r="N44" s="24">
        <v>3325852</v>
      </c>
      <c r="O44" s="24">
        <v>1600398</v>
      </c>
      <c r="P44" s="24">
        <v>1784534</v>
      </c>
      <c r="Q44" s="24">
        <v>3365795</v>
      </c>
      <c r="R44" s="24">
        <v>6750727</v>
      </c>
      <c r="S44" s="24">
        <v>1155440</v>
      </c>
      <c r="T44" s="24">
        <v>1514964</v>
      </c>
      <c r="U44" s="24"/>
      <c r="V44" s="24">
        <v>2670404</v>
      </c>
      <c r="W44" s="24">
        <v>17932956</v>
      </c>
      <c r="X44" s="24">
        <v>27129937</v>
      </c>
      <c r="Y44" s="24">
        <v>-9196981</v>
      </c>
      <c r="Z44" s="6">
        <v>-33.9</v>
      </c>
      <c r="AA44" s="22">
        <v>27129937</v>
      </c>
    </row>
    <row r="45" spans="1:27" ht="12.75">
      <c r="A45" s="5" t="s">
        <v>48</v>
      </c>
      <c r="B45" s="3"/>
      <c r="C45" s="25">
        <v>15837897</v>
      </c>
      <c r="D45" s="25"/>
      <c r="E45" s="26">
        <v>15205827</v>
      </c>
      <c r="F45" s="27">
        <v>15832792</v>
      </c>
      <c r="G45" s="27">
        <v>904531</v>
      </c>
      <c r="H45" s="27">
        <v>1034095</v>
      </c>
      <c r="I45" s="27">
        <v>1221980</v>
      </c>
      <c r="J45" s="27">
        <v>3160606</v>
      </c>
      <c r="K45" s="27">
        <v>1141280</v>
      </c>
      <c r="L45" s="27"/>
      <c r="M45" s="27">
        <v>1097323</v>
      </c>
      <c r="N45" s="27">
        <v>2238603</v>
      </c>
      <c r="O45" s="27">
        <v>928531</v>
      </c>
      <c r="P45" s="27">
        <v>1142476</v>
      </c>
      <c r="Q45" s="27">
        <v>954031</v>
      </c>
      <c r="R45" s="27">
        <v>3025038</v>
      </c>
      <c r="S45" s="27">
        <v>932698</v>
      </c>
      <c r="T45" s="27">
        <v>1076343</v>
      </c>
      <c r="U45" s="27"/>
      <c r="V45" s="27">
        <v>2009041</v>
      </c>
      <c r="W45" s="27">
        <v>10433288</v>
      </c>
      <c r="X45" s="27">
        <v>15832792</v>
      </c>
      <c r="Y45" s="27">
        <v>-5399504</v>
      </c>
      <c r="Z45" s="7">
        <v>-34.1</v>
      </c>
      <c r="AA45" s="25">
        <v>15832792</v>
      </c>
    </row>
    <row r="46" spans="1:27" ht="12.75">
      <c r="A46" s="5" t="s">
        <v>49</v>
      </c>
      <c r="B46" s="3"/>
      <c r="C46" s="22">
        <v>16304319</v>
      </c>
      <c r="D46" s="22"/>
      <c r="E46" s="23">
        <v>14431667</v>
      </c>
      <c r="F46" s="24">
        <v>13867920</v>
      </c>
      <c r="G46" s="24">
        <v>977973</v>
      </c>
      <c r="H46" s="24">
        <v>1368734</v>
      </c>
      <c r="I46" s="24">
        <v>2171238</v>
      </c>
      <c r="J46" s="24">
        <v>4517945</v>
      </c>
      <c r="K46" s="24">
        <v>1394195</v>
      </c>
      <c r="L46" s="24"/>
      <c r="M46" s="24">
        <v>1064227</v>
      </c>
      <c r="N46" s="24">
        <v>2458422</v>
      </c>
      <c r="O46" s="24">
        <v>1339346</v>
      </c>
      <c r="P46" s="24">
        <v>992715</v>
      </c>
      <c r="Q46" s="24">
        <v>1946312</v>
      </c>
      <c r="R46" s="24">
        <v>4278373</v>
      </c>
      <c r="S46" s="24">
        <v>969765</v>
      </c>
      <c r="T46" s="24">
        <v>1154600</v>
      </c>
      <c r="U46" s="24"/>
      <c r="V46" s="24">
        <v>2124365</v>
      </c>
      <c r="W46" s="24">
        <v>13379105</v>
      </c>
      <c r="X46" s="24">
        <v>13867920</v>
      </c>
      <c r="Y46" s="24">
        <v>-488815</v>
      </c>
      <c r="Z46" s="6">
        <v>-3.52</v>
      </c>
      <c r="AA46" s="22">
        <v>13867920</v>
      </c>
    </row>
    <row r="47" spans="1:27" ht="12.75">
      <c r="A47" s="2" t="s">
        <v>50</v>
      </c>
      <c r="B47" s="8" t="s">
        <v>51</v>
      </c>
      <c r="C47" s="19">
        <v>845755</v>
      </c>
      <c r="D47" s="19"/>
      <c r="E47" s="20">
        <v>493000</v>
      </c>
      <c r="F47" s="21">
        <v>705596</v>
      </c>
      <c r="G47" s="21">
        <v>58008</v>
      </c>
      <c r="H47" s="21">
        <v>68176</v>
      </c>
      <c r="I47" s="21">
        <v>79391</v>
      </c>
      <c r="J47" s="21">
        <v>205575</v>
      </c>
      <c r="K47" s="21">
        <v>66615</v>
      </c>
      <c r="L47" s="21"/>
      <c r="M47" s="21">
        <v>75116</v>
      </c>
      <c r="N47" s="21">
        <v>141731</v>
      </c>
      <c r="O47" s="21">
        <v>64292</v>
      </c>
      <c r="P47" s="21">
        <v>64107</v>
      </c>
      <c r="Q47" s="21">
        <v>67045</v>
      </c>
      <c r="R47" s="21">
        <v>195444</v>
      </c>
      <c r="S47" s="21">
        <v>66865</v>
      </c>
      <c r="T47" s="21">
        <v>61343</v>
      </c>
      <c r="U47" s="21"/>
      <c r="V47" s="21">
        <v>128208</v>
      </c>
      <c r="W47" s="21">
        <v>670958</v>
      </c>
      <c r="X47" s="21">
        <v>705596</v>
      </c>
      <c r="Y47" s="21">
        <v>-34638</v>
      </c>
      <c r="Z47" s="4">
        <v>-4.91</v>
      </c>
      <c r="AA47" s="19">
        <v>705596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335743523</v>
      </c>
      <c r="D48" s="40">
        <f>+D28+D32+D38+D42+D47</f>
        <v>0</v>
      </c>
      <c r="E48" s="41">
        <f t="shared" si="9"/>
        <v>257894513</v>
      </c>
      <c r="F48" s="42">
        <f t="shared" si="9"/>
        <v>277295535</v>
      </c>
      <c r="G48" s="42">
        <f t="shared" si="9"/>
        <v>13216378</v>
      </c>
      <c r="H48" s="42">
        <f t="shared" si="9"/>
        <v>5011526</v>
      </c>
      <c r="I48" s="42">
        <f t="shared" si="9"/>
        <v>20741090</v>
      </c>
      <c r="J48" s="42">
        <f t="shared" si="9"/>
        <v>38968994</v>
      </c>
      <c r="K48" s="42">
        <f t="shared" si="9"/>
        <v>25673317</v>
      </c>
      <c r="L48" s="42">
        <f t="shared" si="9"/>
        <v>22043771</v>
      </c>
      <c r="M48" s="42">
        <f t="shared" si="9"/>
        <v>1265185</v>
      </c>
      <c r="N48" s="42">
        <f t="shared" si="9"/>
        <v>48982273</v>
      </c>
      <c r="O48" s="42">
        <f t="shared" si="9"/>
        <v>29292844</v>
      </c>
      <c r="P48" s="42">
        <f t="shared" si="9"/>
        <v>15113087</v>
      </c>
      <c r="Q48" s="42">
        <f t="shared" si="9"/>
        <v>21075996</v>
      </c>
      <c r="R48" s="42">
        <f t="shared" si="9"/>
        <v>65481927</v>
      </c>
      <c r="S48" s="42">
        <f t="shared" si="9"/>
        <v>12442928</v>
      </c>
      <c r="T48" s="42">
        <f t="shared" si="9"/>
        <v>14328064</v>
      </c>
      <c r="U48" s="42">
        <f t="shared" si="9"/>
        <v>0</v>
      </c>
      <c r="V48" s="42">
        <f t="shared" si="9"/>
        <v>26770992</v>
      </c>
      <c r="W48" s="42">
        <f t="shared" si="9"/>
        <v>180204186</v>
      </c>
      <c r="X48" s="42">
        <f t="shared" si="9"/>
        <v>277295535</v>
      </c>
      <c r="Y48" s="42">
        <f t="shared" si="9"/>
        <v>-97091349</v>
      </c>
      <c r="Z48" s="43">
        <f>+IF(X48&lt;&gt;0,+(Y48/X48)*100,0)</f>
        <v>-35.01367196554391</v>
      </c>
      <c r="AA48" s="40">
        <f>+AA28+AA32+AA38+AA42+AA47</f>
        <v>277295535</v>
      </c>
    </row>
    <row r="49" spans="1:27" ht="12.75">
      <c r="A49" s="14" t="s">
        <v>88</v>
      </c>
      <c r="B49" s="15"/>
      <c r="C49" s="44">
        <f aca="true" t="shared" si="10" ref="C49:Y49">+C25-C48</f>
        <v>-85341956</v>
      </c>
      <c r="D49" s="44">
        <f>+D25-D48</f>
        <v>0</v>
      </c>
      <c r="E49" s="45">
        <f t="shared" si="10"/>
        <v>36560721</v>
      </c>
      <c r="F49" s="46">
        <f t="shared" si="10"/>
        <v>-11273032</v>
      </c>
      <c r="G49" s="46">
        <f t="shared" si="10"/>
        <v>50264212</v>
      </c>
      <c r="H49" s="46">
        <f t="shared" si="10"/>
        <v>585525</v>
      </c>
      <c r="I49" s="46">
        <f t="shared" si="10"/>
        <v>-7441141</v>
      </c>
      <c r="J49" s="46">
        <f t="shared" si="10"/>
        <v>43408596</v>
      </c>
      <c r="K49" s="46">
        <f t="shared" si="10"/>
        <v>-35027562</v>
      </c>
      <c r="L49" s="46">
        <f t="shared" si="10"/>
        <v>-9548365</v>
      </c>
      <c r="M49" s="46">
        <f t="shared" si="10"/>
        <v>33258259</v>
      </c>
      <c r="N49" s="46">
        <f t="shared" si="10"/>
        <v>-11317668</v>
      </c>
      <c r="O49" s="46">
        <f t="shared" si="10"/>
        <v>-12781184</v>
      </c>
      <c r="P49" s="46">
        <f t="shared" si="10"/>
        <v>-2180597</v>
      </c>
      <c r="Q49" s="46">
        <f t="shared" si="10"/>
        <v>21090976</v>
      </c>
      <c r="R49" s="46">
        <f t="shared" si="10"/>
        <v>6129195</v>
      </c>
      <c r="S49" s="46">
        <f t="shared" si="10"/>
        <v>1434434</v>
      </c>
      <c r="T49" s="46">
        <f t="shared" si="10"/>
        <v>-8177256</v>
      </c>
      <c r="U49" s="46">
        <f t="shared" si="10"/>
        <v>0</v>
      </c>
      <c r="V49" s="46">
        <f t="shared" si="10"/>
        <v>-6742822</v>
      </c>
      <c r="W49" s="46">
        <f t="shared" si="10"/>
        <v>31477301</v>
      </c>
      <c r="X49" s="46">
        <f>IF(F25=F48,0,X25-X48)</f>
        <v>-69820467</v>
      </c>
      <c r="Y49" s="46">
        <f t="shared" si="10"/>
        <v>101297768</v>
      </c>
      <c r="Z49" s="47">
        <f>+IF(X49&lt;&gt;0,+(Y49/X49)*100,0)</f>
        <v>-145.0832003171792</v>
      </c>
      <c r="AA49" s="44">
        <f>+AA25-AA48</f>
        <v>-11273032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35296900</v>
      </c>
      <c r="D5" s="19">
        <f>SUM(D6:D8)</f>
        <v>0</v>
      </c>
      <c r="E5" s="20">
        <f t="shared" si="0"/>
        <v>53548993</v>
      </c>
      <c r="F5" s="21">
        <f t="shared" si="0"/>
        <v>58432543</v>
      </c>
      <c r="G5" s="21">
        <f t="shared" si="0"/>
        <v>13387508</v>
      </c>
      <c r="H5" s="21">
        <f t="shared" si="0"/>
        <v>3004721</v>
      </c>
      <c r="I5" s="21">
        <f t="shared" si="0"/>
        <v>132062</v>
      </c>
      <c r="J5" s="21">
        <f t="shared" si="0"/>
        <v>16524291</v>
      </c>
      <c r="K5" s="21">
        <f t="shared" si="0"/>
        <v>264358</v>
      </c>
      <c r="L5" s="21">
        <f t="shared" si="0"/>
        <v>950026</v>
      </c>
      <c r="M5" s="21">
        <f t="shared" si="0"/>
        <v>6849345</v>
      </c>
      <c r="N5" s="21">
        <f t="shared" si="0"/>
        <v>8063729</v>
      </c>
      <c r="O5" s="21">
        <f t="shared" si="0"/>
        <v>-25030</v>
      </c>
      <c r="P5" s="21">
        <f t="shared" si="0"/>
        <v>3252675</v>
      </c>
      <c r="Q5" s="21">
        <f t="shared" si="0"/>
        <v>15817391</v>
      </c>
      <c r="R5" s="21">
        <f t="shared" si="0"/>
        <v>19045036</v>
      </c>
      <c r="S5" s="21">
        <f t="shared" si="0"/>
        <v>76600</v>
      </c>
      <c r="T5" s="21">
        <f t="shared" si="0"/>
        <v>134273</v>
      </c>
      <c r="U5" s="21">
        <f t="shared" si="0"/>
        <v>0</v>
      </c>
      <c r="V5" s="21">
        <f t="shared" si="0"/>
        <v>210873</v>
      </c>
      <c r="W5" s="21">
        <f t="shared" si="0"/>
        <v>43843929</v>
      </c>
      <c r="X5" s="21">
        <f t="shared" si="0"/>
        <v>58432543</v>
      </c>
      <c r="Y5" s="21">
        <f t="shared" si="0"/>
        <v>-14588614</v>
      </c>
      <c r="Z5" s="4">
        <f>+IF(X5&lt;&gt;0,+(Y5/X5)*100,0)</f>
        <v>-24.966590962847533</v>
      </c>
      <c r="AA5" s="19">
        <f>SUM(AA6:AA8)</f>
        <v>58432543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35296900</v>
      </c>
      <c r="D7" s="25"/>
      <c r="E7" s="26">
        <v>53548993</v>
      </c>
      <c r="F7" s="27">
        <v>58432543</v>
      </c>
      <c r="G7" s="27">
        <v>13387508</v>
      </c>
      <c r="H7" s="27">
        <v>3004721</v>
      </c>
      <c r="I7" s="27">
        <v>132062</v>
      </c>
      <c r="J7" s="27">
        <v>16524291</v>
      </c>
      <c r="K7" s="27">
        <v>264358</v>
      </c>
      <c r="L7" s="27">
        <v>950026</v>
      </c>
      <c r="M7" s="27">
        <v>6849345</v>
      </c>
      <c r="N7" s="27">
        <v>8063729</v>
      </c>
      <c r="O7" s="27">
        <v>-25030</v>
      </c>
      <c r="P7" s="27">
        <v>3252675</v>
      </c>
      <c r="Q7" s="27">
        <v>15817391</v>
      </c>
      <c r="R7" s="27">
        <v>19045036</v>
      </c>
      <c r="S7" s="27">
        <v>76600</v>
      </c>
      <c r="T7" s="27">
        <v>134273</v>
      </c>
      <c r="U7" s="27"/>
      <c r="V7" s="27">
        <v>210873</v>
      </c>
      <c r="W7" s="27">
        <v>43843929</v>
      </c>
      <c r="X7" s="27">
        <v>58432543</v>
      </c>
      <c r="Y7" s="27">
        <v>-14588614</v>
      </c>
      <c r="Z7" s="7">
        <v>-24.97</v>
      </c>
      <c r="AA7" s="25">
        <v>58432543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750090</v>
      </c>
      <c r="D9" s="19">
        <f>SUM(D10:D14)</f>
        <v>0</v>
      </c>
      <c r="E9" s="20">
        <f t="shared" si="1"/>
        <v>883640</v>
      </c>
      <c r="F9" s="21">
        <f t="shared" si="1"/>
        <v>950640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750000</v>
      </c>
      <c r="R9" s="21">
        <f t="shared" si="1"/>
        <v>750000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750000</v>
      </c>
      <c r="X9" s="21">
        <f t="shared" si="1"/>
        <v>950640</v>
      </c>
      <c r="Y9" s="21">
        <f t="shared" si="1"/>
        <v>-200640</v>
      </c>
      <c r="Z9" s="4">
        <f>+IF(X9&lt;&gt;0,+(Y9/X9)*100,0)</f>
        <v>-21.10578136834133</v>
      </c>
      <c r="AA9" s="19">
        <f>SUM(AA10:AA14)</f>
        <v>950640</v>
      </c>
    </row>
    <row r="10" spans="1:27" ht="12.75">
      <c r="A10" s="5" t="s">
        <v>36</v>
      </c>
      <c r="B10" s="3"/>
      <c r="C10" s="22">
        <v>750090</v>
      </c>
      <c r="D10" s="22"/>
      <c r="E10" s="23">
        <v>883640</v>
      </c>
      <c r="F10" s="24">
        <v>950640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>
        <v>750000</v>
      </c>
      <c r="R10" s="24">
        <v>750000</v>
      </c>
      <c r="S10" s="24"/>
      <c r="T10" s="24"/>
      <c r="U10" s="24"/>
      <c r="V10" s="24"/>
      <c r="W10" s="24">
        <v>750000</v>
      </c>
      <c r="X10" s="24">
        <v>950640</v>
      </c>
      <c r="Y10" s="24">
        <v>-200640</v>
      </c>
      <c r="Z10" s="6">
        <v>-21.11</v>
      </c>
      <c r="AA10" s="22">
        <v>950640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3248727</v>
      </c>
      <c r="D15" s="19">
        <f>SUM(D16:D18)</f>
        <v>0</v>
      </c>
      <c r="E15" s="20">
        <f t="shared" si="2"/>
        <v>944644</v>
      </c>
      <c r="F15" s="21">
        <f t="shared" si="2"/>
        <v>944644</v>
      </c>
      <c r="G15" s="21">
        <f t="shared" si="2"/>
        <v>26138</v>
      </c>
      <c r="H15" s="21">
        <f t="shared" si="2"/>
        <v>22673</v>
      </c>
      <c r="I15" s="21">
        <f t="shared" si="2"/>
        <v>36987</v>
      </c>
      <c r="J15" s="21">
        <f t="shared" si="2"/>
        <v>85798</v>
      </c>
      <c r="K15" s="21">
        <f t="shared" si="2"/>
        <v>131137</v>
      </c>
      <c r="L15" s="21">
        <f t="shared" si="2"/>
        <v>24467</v>
      </c>
      <c r="M15" s="21">
        <f t="shared" si="2"/>
        <v>5295</v>
      </c>
      <c r="N15" s="21">
        <f t="shared" si="2"/>
        <v>160899</v>
      </c>
      <c r="O15" s="21">
        <f t="shared" si="2"/>
        <v>33990</v>
      </c>
      <c r="P15" s="21">
        <f t="shared" si="2"/>
        <v>23303</v>
      </c>
      <c r="Q15" s="21">
        <f t="shared" si="2"/>
        <v>39748</v>
      </c>
      <c r="R15" s="21">
        <f t="shared" si="2"/>
        <v>97041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343738</v>
      </c>
      <c r="X15" s="21">
        <f t="shared" si="2"/>
        <v>944644</v>
      </c>
      <c r="Y15" s="21">
        <f t="shared" si="2"/>
        <v>-600906</v>
      </c>
      <c r="Z15" s="4">
        <f>+IF(X15&lt;&gt;0,+(Y15/X15)*100,0)</f>
        <v>-63.611900356113</v>
      </c>
      <c r="AA15" s="19">
        <f>SUM(AA16:AA18)</f>
        <v>944644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>
        <v>3248727</v>
      </c>
      <c r="D17" s="22"/>
      <c r="E17" s="23">
        <v>944644</v>
      </c>
      <c r="F17" s="24">
        <v>944644</v>
      </c>
      <c r="G17" s="24">
        <v>26138</v>
      </c>
      <c r="H17" s="24">
        <v>22673</v>
      </c>
      <c r="I17" s="24">
        <v>36987</v>
      </c>
      <c r="J17" s="24">
        <v>85798</v>
      </c>
      <c r="K17" s="24">
        <v>131137</v>
      </c>
      <c r="L17" s="24">
        <v>24467</v>
      </c>
      <c r="M17" s="24">
        <v>5295</v>
      </c>
      <c r="N17" s="24">
        <v>160899</v>
      </c>
      <c r="O17" s="24">
        <v>33990</v>
      </c>
      <c r="P17" s="24">
        <v>23303</v>
      </c>
      <c r="Q17" s="24">
        <v>39748</v>
      </c>
      <c r="R17" s="24">
        <v>97041</v>
      </c>
      <c r="S17" s="24"/>
      <c r="T17" s="24"/>
      <c r="U17" s="24"/>
      <c r="V17" s="24"/>
      <c r="W17" s="24">
        <v>343738</v>
      </c>
      <c r="X17" s="24">
        <v>944644</v>
      </c>
      <c r="Y17" s="24">
        <v>-600906</v>
      </c>
      <c r="Z17" s="6">
        <v>-63.61</v>
      </c>
      <c r="AA17" s="22">
        <v>944644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26931910</v>
      </c>
      <c r="D19" s="19">
        <f>SUM(D20:D23)</f>
        <v>0</v>
      </c>
      <c r="E19" s="20">
        <f t="shared" si="3"/>
        <v>11848650</v>
      </c>
      <c r="F19" s="21">
        <f t="shared" si="3"/>
        <v>17187031</v>
      </c>
      <c r="G19" s="21">
        <f t="shared" si="3"/>
        <v>20359</v>
      </c>
      <c r="H19" s="21">
        <f t="shared" si="3"/>
        <v>1071132</v>
      </c>
      <c r="I19" s="21">
        <f t="shared" si="3"/>
        <v>1176793</v>
      </c>
      <c r="J19" s="21">
        <f t="shared" si="3"/>
        <v>2268284</v>
      </c>
      <c r="K19" s="21">
        <f t="shared" si="3"/>
        <v>1094143</v>
      </c>
      <c r="L19" s="21">
        <f t="shared" si="3"/>
        <v>451152</v>
      </c>
      <c r="M19" s="21">
        <f t="shared" si="3"/>
        <v>2278672</v>
      </c>
      <c r="N19" s="21">
        <f t="shared" si="3"/>
        <v>3823967</v>
      </c>
      <c r="O19" s="21">
        <f t="shared" si="3"/>
        <v>1168234</v>
      </c>
      <c r="P19" s="21">
        <f t="shared" si="3"/>
        <v>1210266</v>
      </c>
      <c r="Q19" s="21">
        <f t="shared" si="3"/>
        <v>1040336</v>
      </c>
      <c r="R19" s="21">
        <f t="shared" si="3"/>
        <v>3418836</v>
      </c>
      <c r="S19" s="21">
        <f t="shared" si="3"/>
        <v>1863205</v>
      </c>
      <c r="T19" s="21">
        <f t="shared" si="3"/>
        <v>32927830</v>
      </c>
      <c r="U19" s="21">
        <f t="shared" si="3"/>
        <v>0</v>
      </c>
      <c r="V19" s="21">
        <f t="shared" si="3"/>
        <v>34791035</v>
      </c>
      <c r="W19" s="21">
        <f t="shared" si="3"/>
        <v>44302122</v>
      </c>
      <c r="X19" s="21">
        <f t="shared" si="3"/>
        <v>17187031</v>
      </c>
      <c r="Y19" s="21">
        <f t="shared" si="3"/>
        <v>27115091</v>
      </c>
      <c r="Z19" s="4">
        <f>+IF(X19&lt;&gt;0,+(Y19/X19)*100,0)</f>
        <v>157.7648344266092</v>
      </c>
      <c r="AA19" s="19">
        <f>SUM(AA20:AA23)</f>
        <v>17187031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>
        <v>14205060</v>
      </c>
      <c r="D21" s="22"/>
      <c r="E21" s="23">
        <v>8035904</v>
      </c>
      <c r="F21" s="24">
        <v>9870931</v>
      </c>
      <c r="G21" s="24">
        <v>720</v>
      </c>
      <c r="H21" s="24">
        <v>425791</v>
      </c>
      <c r="I21" s="24">
        <v>551621</v>
      </c>
      <c r="J21" s="24">
        <v>978132</v>
      </c>
      <c r="K21" s="24">
        <v>447690</v>
      </c>
      <c r="L21" s="24">
        <v>102784</v>
      </c>
      <c r="M21" s="24">
        <v>1085041</v>
      </c>
      <c r="N21" s="24">
        <v>1635515</v>
      </c>
      <c r="O21" s="24">
        <v>423575</v>
      </c>
      <c r="P21" s="24">
        <v>521781</v>
      </c>
      <c r="Q21" s="24">
        <v>119721</v>
      </c>
      <c r="R21" s="24">
        <v>1065077</v>
      </c>
      <c r="S21" s="24">
        <v>782703</v>
      </c>
      <c r="T21" s="24">
        <v>32491114</v>
      </c>
      <c r="U21" s="24"/>
      <c r="V21" s="24">
        <v>33273817</v>
      </c>
      <c r="W21" s="24">
        <v>36952541</v>
      </c>
      <c r="X21" s="24">
        <v>9870931</v>
      </c>
      <c r="Y21" s="24">
        <v>27081610</v>
      </c>
      <c r="Z21" s="6">
        <v>274.36</v>
      </c>
      <c r="AA21" s="22">
        <v>9870931</v>
      </c>
    </row>
    <row r="22" spans="1:27" ht="12.75">
      <c r="A22" s="5" t="s">
        <v>48</v>
      </c>
      <c r="B22" s="3"/>
      <c r="C22" s="25">
        <v>2804177</v>
      </c>
      <c r="D22" s="25"/>
      <c r="E22" s="26">
        <v>1055080</v>
      </c>
      <c r="F22" s="27">
        <v>2628540</v>
      </c>
      <c r="G22" s="27">
        <v>3150</v>
      </c>
      <c r="H22" s="27">
        <v>554922</v>
      </c>
      <c r="I22" s="27">
        <v>542527</v>
      </c>
      <c r="J22" s="27">
        <v>1100599</v>
      </c>
      <c r="K22" s="27">
        <v>547076</v>
      </c>
      <c r="L22" s="27">
        <v>59023</v>
      </c>
      <c r="M22" s="27">
        <v>1092533</v>
      </c>
      <c r="N22" s="27">
        <v>1698632</v>
      </c>
      <c r="O22" s="27">
        <v>587853</v>
      </c>
      <c r="P22" s="27">
        <v>586149</v>
      </c>
      <c r="Q22" s="27">
        <v>65646</v>
      </c>
      <c r="R22" s="27">
        <v>1239648</v>
      </c>
      <c r="S22" s="27">
        <v>977249</v>
      </c>
      <c r="T22" s="27">
        <v>414814</v>
      </c>
      <c r="U22" s="27"/>
      <c r="V22" s="27">
        <v>1392063</v>
      </c>
      <c r="W22" s="27">
        <v>5430942</v>
      </c>
      <c r="X22" s="27">
        <v>2628540</v>
      </c>
      <c r="Y22" s="27">
        <v>2802402</v>
      </c>
      <c r="Z22" s="7">
        <v>106.61</v>
      </c>
      <c r="AA22" s="25">
        <v>2628540</v>
      </c>
    </row>
    <row r="23" spans="1:27" ht="12.75">
      <c r="A23" s="5" t="s">
        <v>49</v>
      </c>
      <c r="B23" s="3"/>
      <c r="C23" s="22">
        <v>9922673</v>
      </c>
      <c r="D23" s="22"/>
      <c r="E23" s="23">
        <v>2757666</v>
      </c>
      <c r="F23" s="24">
        <v>4687560</v>
      </c>
      <c r="G23" s="24">
        <v>16489</v>
      </c>
      <c r="H23" s="24">
        <v>90419</v>
      </c>
      <c r="I23" s="24">
        <v>82645</v>
      </c>
      <c r="J23" s="24">
        <v>189553</v>
      </c>
      <c r="K23" s="24">
        <v>99377</v>
      </c>
      <c r="L23" s="24">
        <v>289345</v>
      </c>
      <c r="M23" s="24">
        <v>101098</v>
      </c>
      <c r="N23" s="24">
        <v>489820</v>
      </c>
      <c r="O23" s="24">
        <v>156806</v>
      </c>
      <c r="P23" s="24">
        <v>102336</v>
      </c>
      <c r="Q23" s="24">
        <v>854969</v>
      </c>
      <c r="R23" s="24">
        <v>1114111</v>
      </c>
      <c r="S23" s="24">
        <v>103253</v>
      </c>
      <c r="T23" s="24">
        <v>21902</v>
      </c>
      <c r="U23" s="24"/>
      <c r="V23" s="24">
        <v>125155</v>
      </c>
      <c r="W23" s="24">
        <v>1918639</v>
      </c>
      <c r="X23" s="24">
        <v>4687560</v>
      </c>
      <c r="Y23" s="24">
        <v>-2768921</v>
      </c>
      <c r="Z23" s="6">
        <v>-59.07</v>
      </c>
      <c r="AA23" s="22">
        <v>4687560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66227627</v>
      </c>
      <c r="D25" s="40">
        <f>+D5+D9+D15+D19+D24</f>
        <v>0</v>
      </c>
      <c r="E25" s="41">
        <f t="shared" si="4"/>
        <v>67225927</v>
      </c>
      <c r="F25" s="42">
        <f t="shared" si="4"/>
        <v>77514858</v>
      </c>
      <c r="G25" s="42">
        <f t="shared" si="4"/>
        <v>13434005</v>
      </c>
      <c r="H25" s="42">
        <f t="shared" si="4"/>
        <v>4098526</v>
      </c>
      <c r="I25" s="42">
        <f t="shared" si="4"/>
        <v>1345842</v>
      </c>
      <c r="J25" s="42">
        <f t="shared" si="4"/>
        <v>18878373</v>
      </c>
      <c r="K25" s="42">
        <f t="shared" si="4"/>
        <v>1489638</v>
      </c>
      <c r="L25" s="42">
        <f t="shared" si="4"/>
        <v>1425645</v>
      </c>
      <c r="M25" s="42">
        <f t="shared" si="4"/>
        <v>9133312</v>
      </c>
      <c r="N25" s="42">
        <f t="shared" si="4"/>
        <v>12048595</v>
      </c>
      <c r="O25" s="42">
        <f t="shared" si="4"/>
        <v>1177194</v>
      </c>
      <c r="P25" s="42">
        <f t="shared" si="4"/>
        <v>4486244</v>
      </c>
      <c r="Q25" s="42">
        <f t="shared" si="4"/>
        <v>17647475</v>
      </c>
      <c r="R25" s="42">
        <f t="shared" si="4"/>
        <v>23310913</v>
      </c>
      <c r="S25" s="42">
        <f t="shared" si="4"/>
        <v>1939805</v>
      </c>
      <c r="T25" s="42">
        <f t="shared" si="4"/>
        <v>33062103</v>
      </c>
      <c r="U25" s="42">
        <f t="shared" si="4"/>
        <v>0</v>
      </c>
      <c r="V25" s="42">
        <f t="shared" si="4"/>
        <v>35001908</v>
      </c>
      <c r="W25" s="42">
        <f t="shared" si="4"/>
        <v>89239789</v>
      </c>
      <c r="X25" s="42">
        <f t="shared" si="4"/>
        <v>77514858</v>
      </c>
      <c r="Y25" s="42">
        <f t="shared" si="4"/>
        <v>11724931</v>
      </c>
      <c r="Z25" s="43">
        <f>+IF(X25&lt;&gt;0,+(Y25/X25)*100,0)</f>
        <v>15.126043319333697</v>
      </c>
      <c r="AA25" s="40">
        <f>+AA5+AA9+AA15+AA19+AA24</f>
        <v>77514858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29504928</v>
      </c>
      <c r="D28" s="19">
        <f>SUM(D29:D31)</f>
        <v>0</v>
      </c>
      <c r="E28" s="20">
        <f t="shared" si="5"/>
        <v>39011106</v>
      </c>
      <c r="F28" s="21">
        <f t="shared" si="5"/>
        <v>36803977</v>
      </c>
      <c r="G28" s="21">
        <f t="shared" si="5"/>
        <v>1788581</v>
      </c>
      <c r="H28" s="21">
        <f t="shared" si="5"/>
        <v>1900403</v>
      </c>
      <c r="I28" s="21">
        <f t="shared" si="5"/>
        <v>2568513</v>
      </c>
      <c r="J28" s="21">
        <f t="shared" si="5"/>
        <v>6257497</v>
      </c>
      <c r="K28" s="21">
        <f t="shared" si="5"/>
        <v>2256210</v>
      </c>
      <c r="L28" s="21">
        <f t="shared" si="5"/>
        <v>2040185</v>
      </c>
      <c r="M28" s="21">
        <f t="shared" si="5"/>
        <v>259499</v>
      </c>
      <c r="N28" s="21">
        <f t="shared" si="5"/>
        <v>4555894</v>
      </c>
      <c r="O28" s="21">
        <f t="shared" si="5"/>
        <v>3740104</v>
      </c>
      <c r="P28" s="21">
        <f t="shared" si="5"/>
        <v>598065</v>
      </c>
      <c r="Q28" s="21">
        <f t="shared" si="5"/>
        <v>2173756</v>
      </c>
      <c r="R28" s="21">
        <f t="shared" si="5"/>
        <v>6511925</v>
      </c>
      <c r="S28" s="21">
        <f t="shared" si="5"/>
        <v>0</v>
      </c>
      <c r="T28" s="21">
        <f t="shared" si="5"/>
        <v>3468116</v>
      </c>
      <c r="U28" s="21">
        <f t="shared" si="5"/>
        <v>0</v>
      </c>
      <c r="V28" s="21">
        <f t="shared" si="5"/>
        <v>3468116</v>
      </c>
      <c r="W28" s="21">
        <f t="shared" si="5"/>
        <v>20793432</v>
      </c>
      <c r="X28" s="21">
        <f t="shared" si="5"/>
        <v>36803977</v>
      </c>
      <c r="Y28" s="21">
        <f t="shared" si="5"/>
        <v>-16010545</v>
      </c>
      <c r="Z28" s="4">
        <f>+IF(X28&lt;&gt;0,+(Y28/X28)*100,0)</f>
        <v>-43.50221444818314</v>
      </c>
      <c r="AA28" s="19">
        <f>SUM(AA29:AA31)</f>
        <v>36803977</v>
      </c>
    </row>
    <row r="29" spans="1:27" ht="12.75">
      <c r="A29" s="5" t="s">
        <v>32</v>
      </c>
      <c r="B29" s="3"/>
      <c r="C29" s="22">
        <v>6306751</v>
      </c>
      <c r="D29" s="22"/>
      <c r="E29" s="23">
        <v>7623527</v>
      </c>
      <c r="F29" s="24">
        <v>8213927</v>
      </c>
      <c r="G29" s="24">
        <v>465778</v>
      </c>
      <c r="H29" s="24">
        <v>463458</v>
      </c>
      <c r="I29" s="24">
        <v>449247</v>
      </c>
      <c r="J29" s="24">
        <v>1378483</v>
      </c>
      <c r="K29" s="24">
        <v>411545</v>
      </c>
      <c r="L29" s="24">
        <v>436241</v>
      </c>
      <c r="M29" s="24">
        <v>21466</v>
      </c>
      <c r="N29" s="24">
        <v>869252</v>
      </c>
      <c r="O29" s="24">
        <v>799507</v>
      </c>
      <c r="P29" s="24">
        <v>395122</v>
      </c>
      <c r="Q29" s="24">
        <v>437067</v>
      </c>
      <c r="R29" s="24">
        <v>1631696</v>
      </c>
      <c r="S29" s="24"/>
      <c r="T29" s="24">
        <v>783701</v>
      </c>
      <c r="U29" s="24"/>
      <c r="V29" s="24">
        <v>783701</v>
      </c>
      <c r="W29" s="24">
        <v>4663132</v>
      </c>
      <c r="X29" s="24">
        <v>8213927</v>
      </c>
      <c r="Y29" s="24">
        <v>-3550795</v>
      </c>
      <c r="Z29" s="6">
        <v>-43.23</v>
      </c>
      <c r="AA29" s="22">
        <v>8213927</v>
      </c>
    </row>
    <row r="30" spans="1:27" ht="12.75">
      <c r="A30" s="5" t="s">
        <v>33</v>
      </c>
      <c r="B30" s="3"/>
      <c r="C30" s="25">
        <v>23198177</v>
      </c>
      <c r="D30" s="25"/>
      <c r="E30" s="26">
        <v>31387579</v>
      </c>
      <c r="F30" s="27">
        <v>28590050</v>
      </c>
      <c r="G30" s="27">
        <v>1322803</v>
      </c>
      <c r="H30" s="27">
        <v>1436945</v>
      </c>
      <c r="I30" s="27">
        <v>2119266</v>
      </c>
      <c r="J30" s="27">
        <v>4879014</v>
      </c>
      <c r="K30" s="27">
        <v>1844665</v>
      </c>
      <c r="L30" s="27">
        <v>1603944</v>
      </c>
      <c r="M30" s="27">
        <v>238033</v>
      </c>
      <c r="N30" s="27">
        <v>3686642</v>
      </c>
      <c r="O30" s="27">
        <v>2940597</v>
      </c>
      <c r="P30" s="27">
        <v>202943</v>
      </c>
      <c r="Q30" s="27">
        <v>1736689</v>
      </c>
      <c r="R30" s="27">
        <v>4880229</v>
      </c>
      <c r="S30" s="27"/>
      <c r="T30" s="27">
        <v>2684415</v>
      </c>
      <c r="U30" s="27"/>
      <c r="V30" s="27">
        <v>2684415</v>
      </c>
      <c r="W30" s="27">
        <v>16130300</v>
      </c>
      <c r="X30" s="27">
        <v>28590050</v>
      </c>
      <c r="Y30" s="27">
        <v>-12459750</v>
      </c>
      <c r="Z30" s="7">
        <v>-43.58</v>
      </c>
      <c r="AA30" s="25">
        <v>28590050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3636544</v>
      </c>
      <c r="D32" s="19">
        <f>SUM(D33:D37)</f>
        <v>0</v>
      </c>
      <c r="E32" s="20">
        <f t="shared" si="6"/>
        <v>1679373</v>
      </c>
      <c r="F32" s="21">
        <f t="shared" si="6"/>
        <v>2623463</v>
      </c>
      <c r="G32" s="21">
        <f t="shared" si="6"/>
        <v>141098</v>
      </c>
      <c r="H32" s="21">
        <f t="shared" si="6"/>
        <v>146088</v>
      </c>
      <c r="I32" s="21">
        <f t="shared" si="6"/>
        <v>158987</v>
      </c>
      <c r="J32" s="21">
        <f t="shared" si="6"/>
        <v>446173</v>
      </c>
      <c r="K32" s="21">
        <f t="shared" si="6"/>
        <v>127707</v>
      </c>
      <c r="L32" s="21">
        <f t="shared" si="6"/>
        <v>114803</v>
      </c>
      <c r="M32" s="21">
        <f t="shared" si="6"/>
        <v>1085</v>
      </c>
      <c r="N32" s="21">
        <f t="shared" si="6"/>
        <v>243595</v>
      </c>
      <c r="O32" s="21">
        <f t="shared" si="6"/>
        <v>240710</v>
      </c>
      <c r="P32" s="21">
        <f t="shared" si="6"/>
        <v>138831</v>
      </c>
      <c r="Q32" s="21">
        <f t="shared" si="6"/>
        <v>151953</v>
      </c>
      <c r="R32" s="21">
        <f t="shared" si="6"/>
        <v>531494</v>
      </c>
      <c r="S32" s="21">
        <f t="shared" si="6"/>
        <v>0</v>
      </c>
      <c r="T32" s="21">
        <f t="shared" si="6"/>
        <v>242076</v>
      </c>
      <c r="U32" s="21">
        <f t="shared" si="6"/>
        <v>0</v>
      </c>
      <c r="V32" s="21">
        <f t="shared" si="6"/>
        <v>242076</v>
      </c>
      <c r="W32" s="21">
        <f t="shared" si="6"/>
        <v>1463338</v>
      </c>
      <c r="X32" s="21">
        <f t="shared" si="6"/>
        <v>2623463</v>
      </c>
      <c r="Y32" s="21">
        <f t="shared" si="6"/>
        <v>-1160125</v>
      </c>
      <c r="Z32" s="4">
        <f>+IF(X32&lt;&gt;0,+(Y32/X32)*100,0)</f>
        <v>-44.221130620100226</v>
      </c>
      <c r="AA32" s="19">
        <f>SUM(AA33:AA37)</f>
        <v>2623463</v>
      </c>
    </row>
    <row r="33" spans="1:27" ht="12.75">
      <c r="A33" s="5" t="s">
        <v>36</v>
      </c>
      <c r="B33" s="3"/>
      <c r="C33" s="22">
        <v>2744351</v>
      </c>
      <c r="D33" s="22"/>
      <c r="E33" s="23">
        <v>1559698</v>
      </c>
      <c r="F33" s="24">
        <v>2573953</v>
      </c>
      <c r="G33" s="24">
        <v>141098</v>
      </c>
      <c r="H33" s="24">
        <v>146088</v>
      </c>
      <c r="I33" s="24">
        <v>158987</v>
      </c>
      <c r="J33" s="24">
        <v>446173</v>
      </c>
      <c r="K33" s="24">
        <v>127707</v>
      </c>
      <c r="L33" s="24">
        <v>114803</v>
      </c>
      <c r="M33" s="24">
        <v>1085</v>
      </c>
      <c r="N33" s="24">
        <v>243595</v>
      </c>
      <c r="O33" s="24">
        <v>238297</v>
      </c>
      <c r="P33" s="24">
        <v>122965</v>
      </c>
      <c r="Q33" s="24">
        <v>151953</v>
      </c>
      <c r="R33" s="24">
        <v>513215</v>
      </c>
      <c r="S33" s="24"/>
      <c r="T33" s="24">
        <v>242076</v>
      </c>
      <c r="U33" s="24"/>
      <c r="V33" s="24">
        <v>242076</v>
      </c>
      <c r="W33" s="24">
        <v>1445059</v>
      </c>
      <c r="X33" s="24">
        <v>2573953</v>
      </c>
      <c r="Y33" s="24">
        <v>-1128894</v>
      </c>
      <c r="Z33" s="6">
        <v>-43.86</v>
      </c>
      <c r="AA33" s="22">
        <v>2573953</v>
      </c>
    </row>
    <row r="34" spans="1:27" ht="12.75">
      <c r="A34" s="5" t="s">
        <v>37</v>
      </c>
      <c r="B34" s="3"/>
      <c r="C34" s="22">
        <v>34551</v>
      </c>
      <c r="D34" s="22"/>
      <c r="E34" s="23">
        <v>119675</v>
      </c>
      <c r="F34" s="24">
        <v>49510</v>
      </c>
      <c r="G34" s="24"/>
      <c r="H34" s="24"/>
      <c r="I34" s="24"/>
      <c r="J34" s="24"/>
      <c r="K34" s="24"/>
      <c r="L34" s="24"/>
      <c r="M34" s="24"/>
      <c r="N34" s="24"/>
      <c r="O34" s="24">
        <v>2413</v>
      </c>
      <c r="P34" s="24">
        <v>15866</v>
      </c>
      <c r="Q34" s="24"/>
      <c r="R34" s="24">
        <v>18279</v>
      </c>
      <c r="S34" s="24"/>
      <c r="T34" s="24"/>
      <c r="U34" s="24"/>
      <c r="V34" s="24"/>
      <c r="W34" s="24">
        <v>18279</v>
      </c>
      <c r="X34" s="24">
        <v>49510</v>
      </c>
      <c r="Y34" s="24">
        <v>-31231</v>
      </c>
      <c r="Z34" s="6">
        <v>-63.08</v>
      </c>
      <c r="AA34" s="22">
        <v>49510</v>
      </c>
    </row>
    <row r="35" spans="1:27" ht="12.75">
      <c r="A35" s="5" t="s">
        <v>38</v>
      </c>
      <c r="B35" s="3"/>
      <c r="C35" s="22">
        <v>857642</v>
      </c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2966822</v>
      </c>
      <c r="D38" s="19">
        <f>SUM(D39:D41)</f>
        <v>0</v>
      </c>
      <c r="E38" s="20">
        <f t="shared" si="7"/>
        <v>2637683</v>
      </c>
      <c r="F38" s="21">
        <f t="shared" si="7"/>
        <v>1268014</v>
      </c>
      <c r="G38" s="21">
        <f t="shared" si="7"/>
        <v>91861</v>
      </c>
      <c r="H38" s="21">
        <f t="shared" si="7"/>
        <v>128195</v>
      </c>
      <c r="I38" s="21">
        <f t="shared" si="7"/>
        <v>112854</v>
      </c>
      <c r="J38" s="21">
        <f t="shared" si="7"/>
        <v>332910</v>
      </c>
      <c r="K38" s="21">
        <f t="shared" si="7"/>
        <v>103218</v>
      </c>
      <c r="L38" s="21">
        <f t="shared" si="7"/>
        <v>103316</v>
      </c>
      <c r="M38" s="21">
        <f t="shared" si="7"/>
        <v>0</v>
      </c>
      <c r="N38" s="21">
        <f t="shared" si="7"/>
        <v>206534</v>
      </c>
      <c r="O38" s="21">
        <f t="shared" si="7"/>
        <v>326746</v>
      </c>
      <c r="P38" s="21">
        <f t="shared" si="7"/>
        <v>116260</v>
      </c>
      <c r="Q38" s="21">
        <f t="shared" si="7"/>
        <v>103833</v>
      </c>
      <c r="R38" s="21">
        <f t="shared" si="7"/>
        <v>546839</v>
      </c>
      <c r="S38" s="21">
        <f t="shared" si="7"/>
        <v>0</v>
      </c>
      <c r="T38" s="21">
        <f t="shared" si="7"/>
        <v>180938</v>
      </c>
      <c r="U38" s="21">
        <f t="shared" si="7"/>
        <v>0</v>
      </c>
      <c r="V38" s="21">
        <f t="shared" si="7"/>
        <v>180938</v>
      </c>
      <c r="W38" s="21">
        <f t="shared" si="7"/>
        <v>1267221</v>
      </c>
      <c r="X38" s="21">
        <f t="shared" si="7"/>
        <v>1268014</v>
      </c>
      <c r="Y38" s="21">
        <f t="shared" si="7"/>
        <v>-793</v>
      </c>
      <c r="Z38" s="4">
        <f>+IF(X38&lt;&gt;0,+(Y38/X38)*100,0)</f>
        <v>-0.06253874168581734</v>
      </c>
      <c r="AA38" s="19">
        <f>SUM(AA39:AA41)</f>
        <v>1268014</v>
      </c>
    </row>
    <row r="39" spans="1:27" ht="12.75">
      <c r="A39" s="5" t="s">
        <v>42</v>
      </c>
      <c r="B39" s="3"/>
      <c r="C39" s="22">
        <v>2370051</v>
      </c>
      <c r="D39" s="22"/>
      <c r="E39" s="23">
        <v>1712534</v>
      </c>
      <c r="F39" s="24">
        <v>805365</v>
      </c>
      <c r="G39" s="24">
        <v>87422</v>
      </c>
      <c r="H39" s="24">
        <v>114329</v>
      </c>
      <c r="I39" s="24">
        <v>108568</v>
      </c>
      <c r="J39" s="24">
        <v>310319</v>
      </c>
      <c r="K39" s="24">
        <v>98932</v>
      </c>
      <c r="L39" s="24">
        <v>99030</v>
      </c>
      <c r="M39" s="24"/>
      <c r="N39" s="24">
        <v>197962</v>
      </c>
      <c r="O39" s="24">
        <v>307450</v>
      </c>
      <c r="P39" s="24">
        <v>93437</v>
      </c>
      <c r="Q39" s="24">
        <v>99547</v>
      </c>
      <c r="R39" s="24">
        <v>500434</v>
      </c>
      <c r="S39" s="24"/>
      <c r="T39" s="24">
        <v>172365</v>
      </c>
      <c r="U39" s="24"/>
      <c r="V39" s="24">
        <v>172365</v>
      </c>
      <c r="W39" s="24">
        <v>1181080</v>
      </c>
      <c r="X39" s="24">
        <v>805365</v>
      </c>
      <c r="Y39" s="24">
        <v>375715</v>
      </c>
      <c r="Z39" s="6">
        <v>46.65</v>
      </c>
      <c r="AA39" s="22">
        <v>805365</v>
      </c>
    </row>
    <row r="40" spans="1:27" ht="12.75">
      <c r="A40" s="5" t="s">
        <v>43</v>
      </c>
      <c r="B40" s="3"/>
      <c r="C40" s="22">
        <v>596771</v>
      </c>
      <c r="D40" s="22"/>
      <c r="E40" s="23">
        <v>925149</v>
      </c>
      <c r="F40" s="24">
        <v>462649</v>
      </c>
      <c r="G40" s="24">
        <v>4439</v>
      </c>
      <c r="H40" s="24">
        <v>13866</v>
      </c>
      <c r="I40" s="24">
        <v>4286</v>
      </c>
      <c r="J40" s="24">
        <v>22591</v>
      </c>
      <c r="K40" s="24">
        <v>4286</v>
      </c>
      <c r="L40" s="24">
        <v>4286</v>
      </c>
      <c r="M40" s="24"/>
      <c r="N40" s="24">
        <v>8572</v>
      </c>
      <c r="O40" s="24">
        <v>19296</v>
      </c>
      <c r="P40" s="24">
        <v>22823</v>
      </c>
      <c r="Q40" s="24">
        <v>4286</v>
      </c>
      <c r="R40" s="24">
        <v>46405</v>
      </c>
      <c r="S40" s="24"/>
      <c r="T40" s="24">
        <v>8573</v>
      </c>
      <c r="U40" s="24"/>
      <c r="V40" s="24">
        <v>8573</v>
      </c>
      <c r="W40" s="24">
        <v>86141</v>
      </c>
      <c r="X40" s="24">
        <v>462649</v>
      </c>
      <c r="Y40" s="24">
        <v>-376508</v>
      </c>
      <c r="Z40" s="6">
        <v>-81.38</v>
      </c>
      <c r="AA40" s="22">
        <v>462649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26749255</v>
      </c>
      <c r="D42" s="19">
        <f>SUM(D43:D46)</f>
        <v>0</v>
      </c>
      <c r="E42" s="20">
        <f t="shared" si="8"/>
        <v>20033028</v>
      </c>
      <c r="F42" s="21">
        <f t="shared" si="8"/>
        <v>20346550</v>
      </c>
      <c r="G42" s="21">
        <f t="shared" si="8"/>
        <v>1175298</v>
      </c>
      <c r="H42" s="21">
        <f t="shared" si="8"/>
        <v>738454</v>
      </c>
      <c r="I42" s="21">
        <f t="shared" si="8"/>
        <v>1293128</v>
      </c>
      <c r="J42" s="21">
        <f t="shared" si="8"/>
        <v>3206880</v>
      </c>
      <c r="K42" s="21">
        <f t="shared" si="8"/>
        <v>1412243</v>
      </c>
      <c r="L42" s="21">
        <f t="shared" si="8"/>
        <v>752685</v>
      </c>
      <c r="M42" s="21">
        <f t="shared" si="8"/>
        <v>6048</v>
      </c>
      <c r="N42" s="21">
        <f t="shared" si="8"/>
        <v>2170976</v>
      </c>
      <c r="O42" s="21">
        <f t="shared" si="8"/>
        <v>2530788</v>
      </c>
      <c r="P42" s="21">
        <f t="shared" si="8"/>
        <v>804965</v>
      </c>
      <c r="Q42" s="21">
        <f t="shared" si="8"/>
        <v>980717</v>
      </c>
      <c r="R42" s="21">
        <f t="shared" si="8"/>
        <v>4316470</v>
      </c>
      <c r="S42" s="21">
        <f t="shared" si="8"/>
        <v>26086</v>
      </c>
      <c r="T42" s="21">
        <f t="shared" si="8"/>
        <v>1779279</v>
      </c>
      <c r="U42" s="21">
        <f t="shared" si="8"/>
        <v>0</v>
      </c>
      <c r="V42" s="21">
        <f t="shared" si="8"/>
        <v>1805365</v>
      </c>
      <c r="W42" s="21">
        <f t="shared" si="8"/>
        <v>11499691</v>
      </c>
      <c r="X42" s="21">
        <f t="shared" si="8"/>
        <v>20346550</v>
      </c>
      <c r="Y42" s="21">
        <f t="shared" si="8"/>
        <v>-8846859</v>
      </c>
      <c r="Z42" s="4">
        <f>+IF(X42&lt;&gt;0,+(Y42/X42)*100,0)</f>
        <v>-43.480880050917726</v>
      </c>
      <c r="AA42" s="19">
        <f>SUM(AA43:AA46)</f>
        <v>20346550</v>
      </c>
    </row>
    <row r="43" spans="1:27" ht="12.75">
      <c r="A43" s="5" t="s">
        <v>46</v>
      </c>
      <c r="B43" s="3"/>
      <c r="C43" s="22">
        <v>9108716</v>
      </c>
      <c r="D43" s="22"/>
      <c r="E43" s="23">
        <v>1949200</v>
      </c>
      <c r="F43" s="24">
        <v>1949200</v>
      </c>
      <c r="G43" s="24">
        <v>47</v>
      </c>
      <c r="H43" s="24">
        <v>47</v>
      </c>
      <c r="I43" s="24">
        <v>451120</v>
      </c>
      <c r="J43" s="24">
        <v>451214</v>
      </c>
      <c r="K43" s="24">
        <v>436820</v>
      </c>
      <c r="L43" s="24">
        <v>-194563</v>
      </c>
      <c r="M43" s="24">
        <v>3515</v>
      </c>
      <c r="N43" s="24">
        <v>245772</v>
      </c>
      <c r="O43" s="24">
        <v>344901</v>
      </c>
      <c r="P43" s="24">
        <v>-235437</v>
      </c>
      <c r="Q43" s="24">
        <v>62057</v>
      </c>
      <c r="R43" s="24">
        <v>171521</v>
      </c>
      <c r="S43" s="24"/>
      <c r="T43" s="24">
        <v>370673</v>
      </c>
      <c r="U43" s="24"/>
      <c r="V43" s="24">
        <v>370673</v>
      </c>
      <c r="W43" s="24">
        <v>1239180</v>
      </c>
      <c r="X43" s="24">
        <v>1949200</v>
      </c>
      <c r="Y43" s="24">
        <v>-710020</v>
      </c>
      <c r="Z43" s="6">
        <v>-36.43</v>
      </c>
      <c r="AA43" s="22">
        <v>1949200</v>
      </c>
    </row>
    <row r="44" spans="1:27" ht="12.75">
      <c r="A44" s="5" t="s">
        <v>47</v>
      </c>
      <c r="B44" s="3"/>
      <c r="C44" s="22">
        <v>9169855</v>
      </c>
      <c r="D44" s="22"/>
      <c r="E44" s="23">
        <v>9960744</v>
      </c>
      <c r="F44" s="24">
        <v>8958838</v>
      </c>
      <c r="G44" s="24">
        <v>773470</v>
      </c>
      <c r="H44" s="24">
        <v>263246</v>
      </c>
      <c r="I44" s="24">
        <v>477119</v>
      </c>
      <c r="J44" s="24">
        <v>1513835</v>
      </c>
      <c r="K44" s="24">
        <v>604134</v>
      </c>
      <c r="L44" s="24">
        <v>482411</v>
      </c>
      <c r="M44" s="24">
        <v>2024</v>
      </c>
      <c r="N44" s="24">
        <v>1088569</v>
      </c>
      <c r="O44" s="24">
        <v>1372297</v>
      </c>
      <c r="P44" s="24">
        <v>521938</v>
      </c>
      <c r="Q44" s="24">
        <v>514809</v>
      </c>
      <c r="R44" s="24">
        <v>2409044</v>
      </c>
      <c r="S44" s="24"/>
      <c r="T44" s="24">
        <v>768504</v>
      </c>
      <c r="U44" s="24"/>
      <c r="V44" s="24">
        <v>768504</v>
      </c>
      <c r="W44" s="24">
        <v>5779952</v>
      </c>
      <c r="X44" s="24">
        <v>8958838</v>
      </c>
      <c r="Y44" s="24">
        <v>-3178886</v>
      </c>
      <c r="Z44" s="6">
        <v>-35.48</v>
      </c>
      <c r="AA44" s="22">
        <v>8958838</v>
      </c>
    </row>
    <row r="45" spans="1:27" ht="12.75">
      <c r="A45" s="5" t="s">
        <v>48</v>
      </c>
      <c r="B45" s="3"/>
      <c r="C45" s="25">
        <v>3748205</v>
      </c>
      <c r="D45" s="25"/>
      <c r="E45" s="26">
        <v>4413612</v>
      </c>
      <c r="F45" s="27">
        <v>5206753</v>
      </c>
      <c r="G45" s="27">
        <v>176272</v>
      </c>
      <c r="H45" s="27">
        <v>220180</v>
      </c>
      <c r="I45" s="27">
        <v>152751</v>
      </c>
      <c r="J45" s="27">
        <v>549203</v>
      </c>
      <c r="K45" s="27">
        <v>151231</v>
      </c>
      <c r="L45" s="27">
        <v>198827</v>
      </c>
      <c r="M45" s="27">
        <v>509</v>
      </c>
      <c r="N45" s="27">
        <v>350567</v>
      </c>
      <c r="O45" s="27">
        <v>378269</v>
      </c>
      <c r="P45" s="27">
        <v>295488</v>
      </c>
      <c r="Q45" s="27">
        <v>170810</v>
      </c>
      <c r="R45" s="27">
        <v>844567</v>
      </c>
      <c r="S45" s="27">
        <v>26086</v>
      </c>
      <c r="T45" s="27">
        <v>245341</v>
      </c>
      <c r="U45" s="27"/>
      <c r="V45" s="27">
        <v>271427</v>
      </c>
      <c r="W45" s="27">
        <v>2015764</v>
      </c>
      <c r="X45" s="27">
        <v>5206753</v>
      </c>
      <c r="Y45" s="27">
        <v>-3190989</v>
      </c>
      <c r="Z45" s="7">
        <v>-61.29</v>
      </c>
      <c r="AA45" s="25">
        <v>5206753</v>
      </c>
    </row>
    <row r="46" spans="1:27" ht="12.75">
      <c r="A46" s="5" t="s">
        <v>49</v>
      </c>
      <c r="B46" s="3"/>
      <c r="C46" s="22">
        <v>4722479</v>
      </c>
      <c r="D46" s="22"/>
      <c r="E46" s="23">
        <v>3709472</v>
      </c>
      <c r="F46" s="24">
        <v>4231759</v>
      </c>
      <c r="G46" s="24">
        <v>225509</v>
      </c>
      <c r="H46" s="24">
        <v>254981</v>
      </c>
      <c r="I46" s="24">
        <v>212138</v>
      </c>
      <c r="J46" s="24">
        <v>692628</v>
      </c>
      <c r="K46" s="24">
        <v>220058</v>
      </c>
      <c r="L46" s="24">
        <v>266010</v>
      </c>
      <c r="M46" s="24"/>
      <c r="N46" s="24">
        <v>486068</v>
      </c>
      <c r="O46" s="24">
        <v>435321</v>
      </c>
      <c r="P46" s="24">
        <v>222976</v>
      </c>
      <c r="Q46" s="24">
        <v>233041</v>
      </c>
      <c r="R46" s="24">
        <v>891338</v>
      </c>
      <c r="S46" s="24"/>
      <c r="T46" s="24">
        <v>394761</v>
      </c>
      <c r="U46" s="24"/>
      <c r="V46" s="24">
        <v>394761</v>
      </c>
      <c r="W46" s="24">
        <v>2464795</v>
      </c>
      <c r="X46" s="24">
        <v>4231759</v>
      </c>
      <c r="Y46" s="24">
        <v>-1766964</v>
      </c>
      <c r="Z46" s="6">
        <v>-41.75</v>
      </c>
      <c r="AA46" s="22">
        <v>4231759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62857549</v>
      </c>
      <c r="D48" s="40">
        <f>+D28+D32+D38+D42+D47</f>
        <v>0</v>
      </c>
      <c r="E48" s="41">
        <f t="shared" si="9"/>
        <v>63361190</v>
      </c>
      <c r="F48" s="42">
        <f t="shared" si="9"/>
        <v>61042004</v>
      </c>
      <c r="G48" s="42">
        <f t="shared" si="9"/>
        <v>3196838</v>
      </c>
      <c r="H48" s="42">
        <f t="shared" si="9"/>
        <v>2913140</v>
      </c>
      <c r="I48" s="42">
        <f t="shared" si="9"/>
        <v>4133482</v>
      </c>
      <c r="J48" s="42">
        <f t="shared" si="9"/>
        <v>10243460</v>
      </c>
      <c r="K48" s="42">
        <f t="shared" si="9"/>
        <v>3899378</v>
      </c>
      <c r="L48" s="42">
        <f t="shared" si="9"/>
        <v>3010989</v>
      </c>
      <c r="M48" s="42">
        <f t="shared" si="9"/>
        <v>266632</v>
      </c>
      <c r="N48" s="42">
        <f t="shared" si="9"/>
        <v>7176999</v>
      </c>
      <c r="O48" s="42">
        <f t="shared" si="9"/>
        <v>6838348</v>
      </c>
      <c r="P48" s="42">
        <f t="shared" si="9"/>
        <v>1658121</v>
      </c>
      <c r="Q48" s="42">
        <f t="shared" si="9"/>
        <v>3410259</v>
      </c>
      <c r="R48" s="42">
        <f t="shared" si="9"/>
        <v>11906728</v>
      </c>
      <c r="S48" s="42">
        <f t="shared" si="9"/>
        <v>26086</v>
      </c>
      <c r="T48" s="42">
        <f t="shared" si="9"/>
        <v>5670409</v>
      </c>
      <c r="U48" s="42">
        <f t="shared" si="9"/>
        <v>0</v>
      </c>
      <c r="V48" s="42">
        <f t="shared" si="9"/>
        <v>5696495</v>
      </c>
      <c r="W48" s="42">
        <f t="shared" si="9"/>
        <v>35023682</v>
      </c>
      <c r="X48" s="42">
        <f t="shared" si="9"/>
        <v>61042004</v>
      </c>
      <c r="Y48" s="42">
        <f t="shared" si="9"/>
        <v>-26018322</v>
      </c>
      <c r="Z48" s="43">
        <f>+IF(X48&lt;&gt;0,+(Y48/X48)*100,0)</f>
        <v>-42.623636668285</v>
      </c>
      <c r="AA48" s="40">
        <f>+AA28+AA32+AA38+AA42+AA47</f>
        <v>61042004</v>
      </c>
    </row>
    <row r="49" spans="1:27" ht="12.75">
      <c r="A49" s="14" t="s">
        <v>88</v>
      </c>
      <c r="B49" s="15"/>
      <c r="C49" s="44">
        <f aca="true" t="shared" si="10" ref="C49:Y49">+C25-C48</f>
        <v>3370078</v>
      </c>
      <c r="D49" s="44">
        <f>+D25-D48</f>
        <v>0</v>
      </c>
      <c r="E49" s="45">
        <f t="shared" si="10"/>
        <v>3864737</v>
      </c>
      <c r="F49" s="46">
        <f t="shared" si="10"/>
        <v>16472854</v>
      </c>
      <c r="G49" s="46">
        <f t="shared" si="10"/>
        <v>10237167</v>
      </c>
      <c r="H49" s="46">
        <f t="shared" si="10"/>
        <v>1185386</v>
      </c>
      <c r="I49" s="46">
        <f t="shared" si="10"/>
        <v>-2787640</v>
      </c>
      <c r="J49" s="46">
        <f t="shared" si="10"/>
        <v>8634913</v>
      </c>
      <c r="K49" s="46">
        <f t="shared" si="10"/>
        <v>-2409740</v>
      </c>
      <c r="L49" s="46">
        <f t="shared" si="10"/>
        <v>-1585344</v>
      </c>
      <c r="M49" s="46">
        <f t="shared" si="10"/>
        <v>8866680</v>
      </c>
      <c r="N49" s="46">
        <f t="shared" si="10"/>
        <v>4871596</v>
      </c>
      <c r="O49" s="46">
        <f t="shared" si="10"/>
        <v>-5661154</v>
      </c>
      <c r="P49" s="46">
        <f t="shared" si="10"/>
        <v>2828123</v>
      </c>
      <c r="Q49" s="46">
        <f t="shared" si="10"/>
        <v>14237216</v>
      </c>
      <c r="R49" s="46">
        <f t="shared" si="10"/>
        <v>11404185</v>
      </c>
      <c r="S49" s="46">
        <f t="shared" si="10"/>
        <v>1913719</v>
      </c>
      <c r="T49" s="46">
        <f t="shared" si="10"/>
        <v>27391694</v>
      </c>
      <c r="U49" s="46">
        <f t="shared" si="10"/>
        <v>0</v>
      </c>
      <c r="V49" s="46">
        <f t="shared" si="10"/>
        <v>29305413</v>
      </c>
      <c r="W49" s="46">
        <f t="shared" si="10"/>
        <v>54216107</v>
      </c>
      <c r="X49" s="46">
        <f>IF(F25=F48,0,X25-X48)</f>
        <v>16472854</v>
      </c>
      <c r="Y49" s="46">
        <f t="shared" si="10"/>
        <v>37743253</v>
      </c>
      <c r="Z49" s="47">
        <f>+IF(X49&lt;&gt;0,+(Y49/X49)*100,0)</f>
        <v>229.12394537097214</v>
      </c>
      <c r="AA49" s="44">
        <f>+AA25-AA48</f>
        <v>16472854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69666630</v>
      </c>
      <c r="D5" s="19">
        <f>SUM(D6:D8)</f>
        <v>0</v>
      </c>
      <c r="E5" s="20">
        <f t="shared" si="0"/>
        <v>149723815</v>
      </c>
      <c r="F5" s="21">
        <f t="shared" si="0"/>
        <v>150257859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26518302</v>
      </c>
      <c r="P5" s="21">
        <f t="shared" si="0"/>
        <v>370031</v>
      </c>
      <c r="Q5" s="21">
        <f t="shared" si="0"/>
        <v>10230816</v>
      </c>
      <c r="R5" s="21">
        <f t="shared" si="0"/>
        <v>37119149</v>
      </c>
      <c r="S5" s="21">
        <f t="shared" si="0"/>
        <v>12034835</v>
      </c>
      <c r="T5" s="21">
        <f t="shared" si="0"/>
        <v>37612643</v>
      </c>
      <c r="U5" s="21">
        <f t="shared" si="0"/>
        <v>0</v>
      </c>
      <c r="V5" s="21">
        <f t="shared" si="0"/>
        <v>49647478</v>
      </c>
      <c r="W5" s="21">
        <f t="shared" si="0"/>
        <v>86766627</v>
      </c>
      <c r="X5" s="21">
        <f t="shared" si="0"/>
        <v>150257859</v>
      </c>
      <c r="Y5" s="21">
        <f t="shared" si="0"/>
        <v>-63491232</v>
      </c>
      <c r="Z5" s="4">
        <f>+IF(X5&lt;&gt;0,+(Y5/X5)*100,0)</f>
        <v>-42.25484937862718</v>
      </c>
      <c r="AA5" s="19">
        <f>SUM(AA6:AA8)</f>
        <v>150257859</v>
      </c>
    </row>
    <row r="6" spans="1:27" ht="12.75">
      <c r="A6" s="5" t="s">
        <v>32</v>
      </c>
      <c r="B6" s="3"/>
      <c r="C6" s="22"/>
      <c r="D6" s="22"/>
      <c r="E6" s="23">
        <v>3122960</v>
      </c>
      <c r="F6" s="24">
        <v>3122960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3122960</v>
      </c>
      <c r="Y6" s="24">
        <v>-3122960</v>
      </c>
      <c r="Z6" s="6">
        <v>-100</v>
      </c>
      <c r="AA6" s="22">
        <v>3122960</v>
      </c>
    </row>
    <row r="7" spans="1:27" ht="12.75">
      <c r="A7" s="5" t="s">
        <v>33</v>
      </c>
      <c r="B7" s="3"/>
      <c r="C7" s="25">
        <v>69666630</v>
      </c>
      <c r="D7" s="25"/>
      <c r="E7" s="26">
        <v>146600855</v>
      </c>
      <c r="F7" s="27">
        <v>147134899</v>
      </c>
      <c r="G7" s="27"/>
      <c r="H7" s="27"/>
      <c r="I7" s="27"/>
      <c r="J7" s="27"/>
      <c r="K7" s="27"/>
      <c r="L7" s="27"/>
      <c r="M7" s="27"/>
      <c r="N7" s="27"/>
      <c r="O7" s="27">
        <v>26518302</v>
      </c>
      <c r="P7" s="27">
        <v>370031</v>
      </c>
      <c r="Q7" s="27">
        <v>10230816</v>
      </c>
      <c r="R7" s="27">
        <v>37119149</v>
      </c>
      <c r="S7" s="27">
        <v>12034835</v>
      </c>
      <c r="T7" s="27">
        <v>37612643</v>
      </c>
      <c r="U7" s="27"/>
      <c r="V7" s="27">
        <v>49647478</v>
      </c>
      <c r="W7" s="27">
        <v>86766627</v>
      </c>
      <c r="X7" s="27">
        <v>147134899</v>
      </c>
      <c r="Y7" s="27">
        <v>-60368272</v>
      </c>
      <c r="Z7" s="7">
        <v>-41.03</v>
      </c>
      <c r="AA7" s="25">
        <v>147134899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1225993</v>
      </c>
      <c r="D9" s="19">
        <f>SUM(D10:D14)</f>
        <v>0</v>
      </c>
      <c r="E9" s="20">
        <f t="shared" si="1"/>
        <v>1374544</v>
      </c>
      <c r="F9" s="21">
        <f t="shared" si="1"/>
        <v>1647571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625690</v>
      </c>
      <c r="P9" s="21">
        <f t="shared" si="1"/>
        <v>2061</v>
      </c>
      <c r="Q9" s="21">
        <f t="shared" si="1"/>
        <v>1939</v>
      </c>
      <c r="R9" s="21">
        <f t="shared" si="1"/>
        <v>629690</v>
      </c>
      <c r="S9" s="21">
        <f t="shared" si="1"/>
        <v>715142</v>
      </c>
      <c r="T9" s="21">
        <f t="shared" si="1"/>
        <v>634022</v>
      </c>
      <c r="U9" s="21">
        <f t="shared" si="1"/>
        <v>0</v>
      </c>
      <c r="V9" s="21">
        <f t="shared" si="1"/>
        <v>1349164</v>
      </c>
      <c r="W9" s="21">
        <f t="shared" si="1"/>
        <v>1978854</v>
      </c>
      <c r="X9" s="21">
        <f t="shared" si="1"/>
        <v>1647571</v>
      </c>
      <c r="Y9" s="21">
        <f t="shared" si="1"/>
        <v>331283</v>
      </c>
      <c r="Z9" s="4">
        <f>+IF(X9&lt;&gt;0,+(Y9/X9)*100,0)</f>
        <v>20.107358044053942</v>
      </c>
      <c r="AA9" s="19">
        <f>SUM(AA10:AA14)</f>
        <v>1647571</v>
      </c>
    </row>
    <row r="10" spans="1:27" ht="12.75">
      <c r="A10" s="5" t="s">
        <v>36</v>
      </c>
      <c r="B10" s="3"/>
      <c r="C10" s="22">
        <v>1225257</v>
      </c>
      <c r="D10" s="22"/>
      <c r="E10" s="23">
        <v>198408</v>
      </c>
      <c r="F10" s="24">
        <v>471435</v>
      </c>
      <c r="G10" s="24"/>
      <c r="H10" s="24"/>
      <c r="I10" s="24"/>
      <c r="J10" s="24"/>
      <c r="K10" s="24"/>
      <c r="L10" s="24"/>
      <c r="M10" s="24"/>
      <c r="N10" s="24"/>
      <c r="O10" s="24">
        <v>625327</v>
      </c>
      <c r="P10" s="24">
        <v>2061</v>
      </c>
      <c r="Q10" s="24">
        <v>1939</v>
      </c>
      <c r="R10" s="24">
        <v>629327</v>
      </c>
      <c r="S10" s="24">
        <v>715142</v>
      </c>
      <c r="T10" s="24">
        <v>633659</v>
      </c>
      <c r="U10" s="24"/>
      <c r="V10" s="24">
        <v>1348801</v>
      </c>
      <c r="W10" s="24">
        <v>1978128</v>
      </c>
      <c r="X10" s="24">
        <v>471435</v>
      </c>
      <c r="Y10" s="24">
        <v>1506693</v>
      </c>
      <c r="Z10" s="6">
        <v>319.6</v>
      </c>
      <c r="AA10" s="22">
        <v>471435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736</v>
      </c>
      <c r="D12" s="22"/>
      <c r="E12" s="23">
        <v>1176136</v>
      </c>
      <c r="F12" s="24">
        <v>1176136</v>
      </c>
      <c r="G12" s="24"/>
      <c r="H12" s="24"/>
      <c r="I12" s="24"/>
      <c r="J12" s="24"/>
      <c r="K12" s="24"/>
      <c r="L12" s="24"/>
      <c r="M12" s="24"/>
      <c r="N12" s="24"/>
      <c r="O12" s="24">
        <v>363</v>
      </c>
      <c r="P12" s="24"/>
      <c r="Q12" s="24"/>
      <c r="R12" s="24">
        <v>363</v>
      </c>
      <c r="S12" s="24"/>
      <c r="T12" s="24">
        <v>363</v>
      </c>
      <c r="U12" s="24"/>
      <c r="V12" s="24">
        <v>363</v>
      </c>
      <c r="W12" s="24">
        <v>726</v>
      </c>
      <c r="X12" s="24">
        <v>1176136</v>
      </c>
      <c r="Y12" s="24">
        <v>-1175410</v>
      </c>
      <c r="Z12" s="6">
        <v>-99.94</v>
      </c>
      <c r="AA12" s="22">
        <v>1176136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11865575</v>
      </c>
      <c r="D15" s="19">
        <f>SUM(D16:D18)</f>
        <v>0</v>
      </c>
      <c r="E15" s="20">
        <f t="shared" si="2"/>
        <v>16842058</v>
      </c>
      <c r="F15" s="21">
        <f t="shared" si="2"/>
        <v>16933067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59885990</v>
      </c>
      <c r="P15" s="21">
        <f t="shared" si="2"/>
        <v>27741</v>
      </c>
      <c r="Q15" s="21">
        <f t="shared" si="2"/>
        <v>-395936</v>
      </c>
      <c r="R15" s="21">
        <f t="shared" si="2"/>
        <v>59517795</v>
      </c>
      <c r="S15" s="21">
        <f t="shared" si="2"/>
        <v>-5183</v>
      </c>
      <c r="T15" s="21">
        <f t="shared" si="2"/>
        <v>59529125</v>
      </c>
      <c r="U15" s="21">
        <f t="shared" si="2"/>
        <v>0</v>
      </c>
      <c r="V15" s="21">
        <f t="shared" si="2"/>
        <v>59523942</v>
      </c>
      <c r="W15" s="21">
        <f t="shared" si="2"/>
        <v>119041737</v>
      </c>
      <c r="X15" s="21">
        <f t="shared" si="2"/>
        <v>16933067</v>
      </c>
      <c r="Y15" s="21">
        <f t="shared" si="2"/>
        <v>102108670</v>
      </c>
      <c r="Z15" s="4">
        <f>+IF(X15&lt;&gt;0,+(Y15/X15)*100,0)</f>
        <v>603.013441097233</v>
      </c>
      <c r="AA15" s="19">
        <f>SUM(AA16:AA18)</f>
        <v>16933067</v>
      </c>
    </row>
    <row r="16" spans="1:27" ht="12.75">
      <c r="A16" s="5" t="s">
        <v>42</v>
      </c>
      <c r="B16" s="3"/>
      <c r="C16" s="22"/>
      <c r="D16" s="22"/>
      <c r="E16" s="23">
        <v>1243360</v>
      </c>
      <c r="F16" s="24">
        <v>1243360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1243360</v>
      </c>
      <c r="Y16" s="24">
        <v>-1243360</v>
      </c>
      <c r="Z16" s="6">
        <v>-100</v>
      </c>
      <c r="AA16" s="22">
        <v>1243360</v>
      </c>
    </row>
    <row r="17" spans="1:27" ht="12.75">
      <c r="A17" s="5" t="s">
        <v>43</v>
      </c>
      <c r="B17" s="3"/>
      <c r="C17" s="22">
        <v>11865575</v>
      </c>
      <c r="D17" s="22"/>
      <c r="E17" s="23">
        <v>15598698</v>
      </c>
      <c r="F17" s="24">
        <v>15689707</v>
      </c>
      <c r="G17" s="24"/>
      <c r="H17" s="24"/>
      <c r="I17" s="24"/>
      <c r="J17" s="24"/>
      <c r="K17" s="24"/>
      <c r="L17" s="24"/>
      <c r="M17" s="24"/>
      <c r="N17" s="24"/>
      <c r="O17" s="24">
        <v>59885990</v>
      </c>
      <c r="P17" s="24">
        <v>27741</v>
      </c>
      <c r="Q17" s="24">
        <v>-395936</v>
      </c>
      <c r="R17" s="24">
        <v>59517795</v>
      </c>
      <c r="S17" s="24">
        <v>-5183</v>
      </c>
      <c r="T17" s="24">
        <v>59529125</v>
      </c>
      <c r="U17" s="24"/>
      <c r="V17" s="24">
        <v>59523942</v>
      </c>
      <c r="W17" s="24">
        <v>119041737</v>
      </c>
      <c r="X17" s="24">
        <v>15689707</v>
      </c>
      <c r="Y17" s="24">
        <v>103352030</v>
      </c>
      <c r="Z17" s="6">
        <v>658.73</v>
      </c>
      <c r="AA17" s="22">
        <v>15689707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97428124</v>
      </c>
      <c r="D19" s="19">
        <f>SUM(D20:D23)</f>
        <v>0</v>
      </c>
      <c r="E19" s="20">
        <f t="shared" si="3"/>
        <v>111756159</v>
      </c>
      <c r="F19" s="21">
        <f t="shared" si="3"/>
        <v>119719103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55685246</v>
      </c>
      <c r="P19" s="21">
        <f t="shared" si="3"/>
        <v>8721243</v>
      </c>
      <c r="Q19" s="21">
        <f t="shared" si="3"/>
        <v>7698881</v>
      </c>
      <c r="R19" s="21">
        <f t="shared" si="3"/>
        <v>72105370</v>
      </c>
      <c r="S19" s="21">
        <f t="shared" si="3"/>
        <v>-1177175</v>
      </c>
      <c r="T19" s="21">
        <f t="shared" si="3"/>
        <v>87630118</v>
      </c>
      <c r="U19" s="21">
        <f t="shared" si="3"/>
        <v>0</v>
      </c>
      <c r="V19" s="21">
        <f t="shared" si="3"/>
        <v>86452943</v>
      </c>
      <c r="W19" s="21">
        <f t="shared" si="3"/>
        <v>158558313</v>
      </c>
      <c r="X19" s="21">
        <f t="shared" si="3"/>
        <v>119719103</v>
      </c>
      <c r="Y19" s="21">
        <f t="shared" si="3"/>
        <v>38839210</v>
      </c>
      <c r="Z19" s="4">
        <f>+IF(X19&lt;&gt;0,+(Y19/X19)*100,0)</f>
        <v>32.44194871724022</v>
      </c>
      <c r="AA19" s="19">
        <f>SUM(AA20:AA23)</f>
        <v>119719103</v>
      </c>
    </row>
    <row r="20" spans="1:27" ht="12.75">
      <c r="A20" s="5" t="s">
        <v>46</v>
      </c>
      <c r="B20" s="3"/>
      <c r="C20" s="22">
        <v>47408142</v>
      </c>
      <c r="D20" s="22"/>
      <c r="E20" s="23">
        <v>59439568</v>
      </c>
      <c r="F20" s="24">
        <v>59439568</v>
      </c>
      <c r="G20" s="24"/>
      <c r="H20" s="24"/>
      <c r="I20" s="24"/>
      <c r="J20" s="24"/>
      <c r="K20" s="24"/>
      <c r="L20" s="24"/>
      <c r="M20" s="24"/>
      <c r="N20" s="24"/>
      <c r="O20" s="24">
        <v>23332930</v>
      </c>
      <c r="P20" s="24">
        <v>3823878</v>
      </c>
      <c r="Q20" s="24">
        <v>3305638</v>
      </c>
      <c r="R20" s="24">
        <v>30462446</v>
      </c>
      <c r="S20" s="24">
        <v>-907289</v>
      </c>
      <c r="T20" s="24">
        <v>36491894</v>
      </c>
      <c r="U20" s="24"/>
      <c r="V20" s="24">
        <v>35584605</v>
      </c>
      <c r="W20" s="24">
        <v>66047051</v>
      </c>
      <c r="X20" s="24">
        <v>59439568</v>
      </c>
      <c r="Y20" s="24">
        <v>6607483</v>
      </c>
      <c r="Z20" s="6">
        <v>11.12</v>
      </c>
      <c r="AA20" s="22">
        <v>59439568</v>
      </c>
    </row>
    <row r="21" spans="1:27" ht="12.75">
      <c r="A21" s="5" t="s">
        <v>47</v>
      </c>
      <c r="B21" s="3"/>
      <c r="C21" s="22">
        <v>14789986</v>
      </c>
      <c r="D21" s="22"/>
      <c r="E21" s="23">
        <v>19765040</v>
      </c>
      <c r="F21" s="24">
        <v>19765040</v>
      </c>
      <c r="G21" s="24"/>
      <c r="H21" s="24"/>
      <c r="I21" s="24"/>
      <c r="J21" s="24"/>
      <c r="K21" s="24"/>
      <c r="L21" s="24"/>
      <c r="M21" s="24"/>
      <c r="N21" s="24"/>
      <c r="O21" s="24">
        <v>9107085</v>
      </c>
      <c r="P21" s="24">
        <v>1513798</v>
      </c>
      <c r="Q21" s="24">
        <v>1038382</v>
      </c>
      <c r="R21" s="24">
        <v>11659265</v>
      </c>
      <c r="S21" s="24">
        <v>-847932</v>
      </c>
      <c r="T21" s="24">
        <v>13905189</v>
      </c>
      <c r="U21" s="24"/>
      <c r="V21" s="24">
        <v>13057257</v>
      </c>
      <c r="W21" s="24">
        <v>24716522</v>
      </c>
      <c r="X21" s="24">
        <v>19765040</v>
      </c>
      <c r="Y21" s="24">
        <v>4951482</v>
      </c>
      <c r="Z21" s="6">
        <v>25.05</v>
      </c>
      <c r="AA21" s="22">
        <v>19765040</v>
      </c>
    </row>
    <row r="22" spans="1:27" ht="12.75">
      <c r="A22" s="5" t="s">
        <v>48</v>
      </c>
      <c r="B22" s="3"/>
      <c r="C22" s="25">
        <v>21838515</v>
      </c>
      <c r="D22" s="25"/>
      <c r="E22" s="26">
        <v>21246496</v>
      </c>
      <c r="F22" s="27">
        <v>25114292</v>
      </c>
      <c r="G22" s="27"/>
      <c r="H22" s="27"/>
      <c r="I22" s="27"/>
      <c r="J22" s="27"/>
      <c r="K22" s="27"/>
      <c r="L22" s="27"/>
      <c r="M22" s="27"/>
      <c r="N22" s="27"/>
      <c r="O22" s="27">
        <v>14848613</v>
      </c>
      <c r="P22" s="27">
        <v>2161084</v>
      </c>
      <c r="Q22" s="27">
        <v>2146700</v>
      </c>
      <c r="R22" s="27">
        <v>19156397</v>
      </c>
      <c r="S22" s="27">
        <v>1937</v>
      </c>
      <c r="T22" s="27">
        <v>23991534</v>
      </c>
      <c r="U22" s="27"/>
      <c r="V22" s="27">
        <v>23993471</v>
      </c>
      <c r="W22" s="27">
        <v>43149868</v>
      </c>
      <c r="X22" s="27">
        <v>25114292</v>
      </c>
      <c r="Y22" s="27">
        <v>18035576</v>
      </c>
      <c r="Z22" s="7">
        <v>71.81</v>
      </c>
      <c r="AA22" s="25">
        <v>25114292</v>
      </c>
    </row>
    <row r="23" spans="1:27" ht="12.75">
      <c r="A23" s="5" t="s">
        <v>49</v>
      </c>
      <c r="B23" s="3"/>
      <c r="C23" s="22">
        <v>13391481</v>
      </c>
      <c r="D23" s="22"/>
      <c r="E23" s="23">
        <v>11305055</v>
      </c>
      <c r="F23" s="24">
        <v>15400203</v>
      </c>
      <c r="G23" s="24"/>
      <c r="H23" s="24"/>
      <c r="I23" s="24"/>
      <c r="J23" s="24"/>
      <c r="K23" s="24"/>
      <c r="L23" s="24"/>
      <c r="M23" s="24"/>
      <c r="N23" s="24"/>
      <c r="O23" s="24">
        <v>8396618</v>
      </c>
      <c r="P23" s="24">
        <v>1222483</v>
      </c>
      <c r="Q23" s="24">
        <v>1208161</v>
      </c>
      <c r="R23" s="24">
        <v>10827262</v>
      </c>
      <c r="S23" s="24">
        <v>576109</v>
      </c>
      <c r="T23" s="24">
        <v>13241501</v>
      </c>
      <c r="U23" s="24"/>
      <c r="V23" s="24">
        <v>13817610</v>
      </c>
      <c r="W23" s="24">
        <v>24644872</v>
      </c>
      <c r="X23" s="24">
        <v>15400203</v>
      </c>
      <c r="Y23" s="24">
        <v>9244669</v>
      </c>
      <c r="Z23" s="6">
        <v>60.03</v>
      </c>
      <c r="AA23" s="22">
        <v>15400203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180186322</v>
      </c>
      <c r="D25" s="40">
        <f>+D5+D9+D15+D19+D24</f>
        <v>0</v>
      </c>
      <c r="E25" s="41">
        <f t="shared" si="4"/>
        <v>279696576</v>
      </c>
      <c r="F25" s="42">
        <f t="shared" si="4"/>
        <v>288557600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142715228</v>
      </c>
      <c r="P25" s="42">
        <f t="shared" si="4"/>
        <v>9121076</v>
      </c>
      <c r="Q25" s="42">
        <f t="shared" si="4"/>
        <v>17535700</v>
      </c>
      <c r="R25" s="42">
        <f t="shared" si="4"/>
        <v>169372004</v>
      </c>
      <c r="S25" s="42">
        <f t="shared" si="4"/>
        <v>11567619</v>
      </c>
      <c r="T25" s="42">
        <f t="shared" si="4"/>
        <v>185405908</v>
      </c>
      <c r="U25" s="42">
        <f t="shared" si="4"/>
        <v>0</v>
      </c>
      <c r="V25" s="42">
        <f t="shared" si="4"/>
        <v>196973527</v>
      </c>
      <c r="W25" s="42">
        <f t="shared" si="4"/>
        <v>366345531</v>
      </c>
      <c r="X25" s="42">
        <f t="shared" si="4"/>
        <v>288557600</v>
      </c>
      <c r="Y25" s="42">
        <f t="shared" si="4"/>
        <v>77787931</v>
      </c>
      <c r="Z25" s="43">
        <f>+IF(X25&lt;&gt;0,+(Y25/X25)*100,0)</f>
        <v>26.957505537889144</v>
      </c>
      <c r="AA25" s="40">
        <f>+AA5+AA9+AA15+AA19+AA24</f>
        <v>288557600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64217828</v>
      </c>
      <c r="D28" s="19">
        <f>SUM(D29:D31)</f>
        <v>0</v>
      </c>
      <c r="E28" s="20">
        <f t="shared" si="5"/>
        <v>70619583</v>
      </c>
      <c r="F28" s="21">
        <f t="shared" si="5"/>
        <v>61355234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32061073</v>
      </c>
      <c r="P28" s="21">
        <f t="shared" si="5"/>
        <v>2976465</v>
      </c>
      <c r="Q28" s="21">
        <f t="shared" si="5"/>
        <v>3865439</v>
      </c>
      <c r="R28" s="21">
        <f t="shared" si="5"/>
        <v>38902977</v>
      </c>
      <c r="S28" s="21">
        <f t="shared" si="5"/>
        <v>5544397</v>
      </c>
      <c r="T28" s="21">
        <f t="shared" si="5"/>
        <v>45631333</v>
      </c>
      <c r="U28" s="21">
        <f t="shared" si="5"/>
        <v>0</v>
      </c>
      <c r="V28" s="21">
        <f t="shared" si="5"/>
        <v>51175730</v>
      </c>
      <c r="W28" s="21">
        <f t="shared" si="5"/>
        <v>90078707</v>
      </c>
      <c r="X28" s="21">
        <f t="shared" si="5"/>
        <v>61355234</v>
      </c>
      <c r="Y28" s="21">
        <f t="shared" si="5"/>
        <v>28723473</v>
      </c>
      <c r="Z28" s="4">
        <f>+IF(X28&lt;&gt;0,+(Y28/X28)*100,0)</f>
        <v>46.81503292775316</v>
      </c>
      <c r="AA28" s="19">
        <f>SUM(AA29:AA31)</f>
        <v>61355234</v>
      </c>
    </row>
    <row r="29" spans="1:27" ht="12.75">
      <c r="A29" s="5" t="s">
        <v>32</v>
      </c>
      <c r="B29" s="3"/>
      <c r="C29" s="22">
        <v>27828477</v>
      </c>
      <c r="D29" s="22"/>
      <c r="E29" s="23">
        <v>12127066</v>
      </c>
      <c r="F29" s="24">
        <v>12018948</v>
      </c>
      <c r="G29" s="24"/>
      <c r="H29" s="24"/>
      <c r="I29" s="24"/>
      <c r="J29" s="24"/>
      <c r="K29" s="24"/>
      <c r="L29" s="24"/>
      <c r="M29" s="24"/>
      <c r="N29" s="24"/>
      <c r="O29" s="24">
        <v>5578611</v>
      </c>
      <c r="P29" s="24">
        <v>930554</v>
      </c>
      <c r="Q29" s="24">
        <v>410741</v>
      </c>
      <c r="R29" s="24">
        <v>6919906</v>
      </c>
      <c r="S29" s="24">
        <v>656063</v>
      </c>
      <c r="T29" s="24">
        <v>7591213</v>
      </c>
      <c r="U29" s="24"/>
      <c r="V29" s="24">
        <v>8247276</v>
      </c>
      <c r="W29" s="24">
        <v>15167182</v>
      </c>
      <c r="X29" s="24">
        <v>12018948</v>
      </c>
      <c r="Y29" s="24">
        <v>3148234</v>
      </c>
      <c r="Z29" s="6">
        <v>26.19</v>
      </c>
      <c r="AA29" s="22">
        <v>12018948</v>
      </c>
    </row>
    <row r="30" spans="1:27" ht="12.75">
      <c r="A30" s="5" t="s">
        <v>33</v>
      </c>
      <c r="B30" s="3"/>
      <c r="C30" s="25">
        <v>36389351</v>
      </c>
      <c r="D30" s="25"/>
      <c r="E30" s="26">
        <v>57898006</v>
      </c>
      <c r="F30" s="27">
        <v>48741775</v>
      </c>
      <c r="G30" s="27"/>
      <c r="H30" s="27"/>
      <c r="I30" s="27"/>
      <c r="J30" s="27"/>
      <c r="K30" s="27"/>
      <c r="L30" s="27"/>
      <c r="M30" s="27"/>
      <c r="N30" s="27"/>
      <c r="O30" s="27">
        <v>26482462</v>
      </c>
      <c r="P30" s="27">
        <v>2045911</v>
      </c>
      <c r="Q30" s="27">
        <v>3454698</v>
      </c>
      <c r="R30" s="27">
        <v>31983071</v>
      </c>
      <c r="S30" s="27">
        <v>4888334</v>
      </c>
      <c r="T30" s="27">
        <v>38040120</v>
      </c>
      <c r="U30" s="27"/>
      <c r="V30" s="27">
        <v>42928454</v>
      </c>
      <c r="W30" s="27">
        <v>74911525</v>
      </c>
      <c r="X30" s="27">
        <v>48741775</v>
      </c>
      <c r="Y30" s="27">
        <v>26169750</v>
      </c>
      <c r="Z30" s="7">
        <v>53.69</v>
      </c>
      <c r="AA30" s="25">
        <v>48741775</v>
      </c>
    </row>
    <row r="31" spans="1:27" ht="12.75">
      <c r="A31" s="5" t="s">
        <v>34</v>
      </c>
      <c r="B31" s="3"/>
      <c r="C31" s="22"/>
      <c r="D31" s="22"/>
      <c r="E31" s="23">
        <v>594511</v>
      </c>
      <c r="F31" s="24">
        <v>594511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594511</v>
      </c>
      <c r="Y31" s="24">
        <v>-594511</v>
      </c>
      <c r="Z31" s="6">
        <v>-100</v>
      </c>
      <c r="AA31" s="22">
        <v>594511</v>
      </c>
    </row>
    <row r="32" spans="1:27" ht="12.75">
      <c r="A32" s="2" t="s">
        <v>35</v>
      </c>
      <c r="B32" s="3"/>
      <c r="C32" s="19">
        <f aca="true" t="shared" si="6" ref="C32:Y32">SUM(C33:C37)</f>
        <v>40440824</v>
      </c>
      <c r="D32" s="19">
        <f>SUM(D33:D37)</f>
        <v>0</v>
      </c>
      <c r="E32" s="20">
        <f t="shared" si="6"/>
        <v>24674995</v>
      </c>
      <c r="F32" s="21">
        <f t="shared" si="6"/>
        <v>22255557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28448253</v>
      </c>
      <c r="P32" s="21">
        <f t="shared" si="6"/>
        <v>4080696</v>
      </c>
      <c r="Q32" s="21">
        <f t="shared" si="6"/>
        <v>4377147</v>
      </c>
      <c r="R32" s="21">
        <f t="shared" si="6"/>
        <v>36906096</v>
      </c>
      <c r="S32" s="21">
        <f t="shared" si="6"/>
        <v>1648045</v>
      </c>
      <c r="T32" s="21">
        <f t="shared" si="6"/>
        <v>45146322</v>
      </c>
      <c r="U32" s="21">
        <f t="shared" si="6"/>
        <v>0</v>
      </c>
      <c r="V32" s="21">
        <f t="shared" si="6"/>
        <v>46794367</v>
      </c>
      <c r="W32" s="21">
        <f t="shared" si="6"/>
        <v>83700463</v>
      </c>
      <c r="X32" s="21">
        <f t="shared" si="6"/>
        <v>22255557</v>
      </c>
      <c r="Y32" s="21">
        <f t="shared" si="6"/>
        <v>61444906</v>
      </c>
      <c r="Z32" s="4">
        <f>+IF(X32&lt;&gt;0,+(Y32/X32)*100,0)</f>
        <v>276.0879271635394</v>
      </c>
      <c r="AA32" s="19">
        <f>SUM(AA33:AA37)</f>
        <v>22255557</v>
      </c>
    </row>
    <row r="33" spans="1:27" ht="12.75">
      <c r="A33" s="5" t="s">
        <v>36</v>
      </c>
      <c r="B33" s="3"/>
      <c r="C33" s="22">
        <v>15671305</v>
      </c>
      <c r="D33" s="22"/>
      <c r="E33" s="23">
        <v>7675993</v>
      </c>
      <c r="F33" s="24">
        <v>7451839</v>
      </c>
      <c r="G33" s="24"/>
      <c r="H33" s="24"/>
      <c r="I33" s="24"/>
      <c r="J33" s="24"/>
      <c r="K33" s="24"/>
      <c r="L33" s="24"/>
      <c r="M33" s="24"/>
      <c r="N33" s="24"/>
      <c r="O33" s="24">
        <v>27422506</v>
      </c>
      <c r="P33" s="24">
        <v>4110628</v>
      </c>
      <c r="Q33" s="24">
        <v>3985363</v>
      </c>
      <c r="R33" s="24">
        <v>35518497</v>
      </c>
      <c r="S33" s="24">
        <v>1347548</v>
      </c>
      <c r="T33" s="24">
        <v>43585781</v>
      </c>
      <c r="U33" s="24"/>
      <c r="V33" s="24">
        <v>44933329</v>
      </c>
      <c r="W33" s="24">
        <v>80451826</v>
      </c>
      <c r="X33" s="24">
        <v>7451839</v>
      </c>
      <c r="Y33" s="24">
        <v>72999987</v>
      </c>
      <c r="Z33" s="6">
        <v>979.62</v>
      </c>
      <c r="AA33" s="22">
        <v>7451839</v>
      </c>
    </row>
    <row r="34" spans="1:27" ht="12.75">
      <c r="A34" s="5" t="s">
        <v>37</v>
      </c>
      <c r="B34" s="3"/>
      <c r="C34" s="22">
        <v>24767002</v>
      </c>
      <c r="D34" s="22"/>
      <c r="E34" s="23">
        <v>9743519</v>
      </c>
      <c r="F34" s="24">
        <v>8770541</v>
      </c>
      <c r="G34" s="24"/>
      <c r="H34" s="24"/>
      <c r="I34" s="24"/>
      <c r="J34" s="24"/>
      <c r="K34" s="24"/>
      <c r="L34" s="24"/>
      <c r="M34" s="24"/>
      <c r="N34" s="24"/>
      <c r="O34" s="24">
        <v>908220</v>
      </c>
      <c r="P34" s="24">
        <v>5240</v>
      </c>
      <c r="Q34" s="24">
        <v>375984</v>
      </c>
      <c r="R34" s="24">
        <v>1289444</v>
      </c>
      <c r="S34" s="24">
        <v>300497</v>
      </c>
      <c r="T34" s="24">
        <v>1462385</v>
      </c>
      <c r="U34" s="24"/>
      <c r="V34" s="24">
        <v>1762882</v>
      </c>
      <c r="W34" s="24">
        <v>3052326</v>
      </c>
      <c r="X34" s="24">
        <v>8770541</v>
      </c>
      <c r="Y34" s="24">
        <v>-5718215</v>
      </c>
      <c r="Z34" s="6">
        <v>-65.2</v>
      </c>
      <c r="AA34" s="22">
        <v>8770541</v>
      </c>
    </row>
    <row r="35" spans="1:27" ht="12.75">
      <c r="A35" s="5" t="s">
        <v>38</v>
      </c>
      <c r="B35" s="3"/>
      <c r="C35" s="22">
        <v>2517</v>
      </c>
      <c r="D35" s="22"/>
      <c r="E35" s="23">
        <v>5033540</v>
      </c>
      <c r="F35" s="24">
        <v>4626323</v>
      </c>
      <c r="G35" s="24"/>
      <c r="H35" s="24"/>
      <c r="I35" s="24"/>
      <c r="J35" s="24"/>
      <c r="K35" s="24"/>
      <c r="L35" s="24"/>
      <c r="M35" s="24"/>
      <c r="N35" s="24"/>
      <c r="O35" s="24">
        <v>117527</v>
      </c>
      <c r="P35" s="24">
        <v>-35172</v>
      </c>
      <c r="Q35" s="24">
        <v>15800</v>
      </c>
      <c r="R35" s="24">
        <v>98155</v>
      </c>
      <c r="S35" s="24"/>
      <c r="T35" s="24">
        <v>98156</v>
      </c>
      <c r="U35" s="24"/>
      <c r="V35" s="24">
        <v>98156</v>
      </c>
      <c r="W35" s="24">
        <v>196311</v>
      </c>
      <c r="X35" s="24">
        <v>4626323</v>
      </c>
      <c r="Y35" s="24">
        <v>-4430012</v>
      </c>
      <c r="Z35" s="6">
        <v>-95.76</v>
      </c>
      <c r="AA35" s="22">
        <v>4626323</v>
      </c>
    </row>
    <row r="36" spans="1:27" ht="12.75">
      <c r="A36" s="5" t="s">
        <v>39</v>
      </c>
      <c r="B36" s="3"/>
      <c r="C36" s="22"/>
      <c r="D36" s="22"/>
      <c r="E36" s="23">
        <v>2221943</v>
      </c>
      <c r="F36" s="24">
        <v>1406854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1406854</v>
      </c>
      <c r="Y36" s="24">
        <v>-1406854</v>
      </c>
      <c r="Z36" s="6">
        <v>-100</v>
      </c>
      <c r="AA36" s="22">
        <v>1406854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27111874</v>
      </c>
      <c r="D38" s="19">
        <f>SUM(D39:D41)</f>
        <v>0</v>
      </c>
      <c r="E38" s="20">
        <f t="shared" si="7"/>
        <v>17704420</v>
      </c>
      <c r="F38" s="21">
        <f t="shared" si="7"/>
        <v>15640853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2130213</v>
      </c>
      <c r="P38" s="21">
        <f t="shared" si="7"/>
        <v>200564</v>
      </c>
      <c r="Q38" s="21">
        <f t="shared" si="7"/>
        <v>290516</v>
      </c>
      <c r="R38" s="21">
        <f t="shared" si="7"/>
        <v>2621293</v>
      </c>
      <c r="S38" s="21">
        <f t="shared" si="7"/>
        <v>-3194040</v>
      </c>
      <c r="T38" s="21">
        <f t="shared" si="7"/>
        <v>2852525</v>
      </c>
      <c r="U38" s="21">
        <f t="shared" si="7"/>
        <v>0</v>
      </c>
      <c r="V38" s="21">
        <f t="shared" si="7"/>
        <v>-341515</v>
      </c>
      <c r="W38" s="21">
        <f t="shared" si="7"/>
        <v>2279778</v>
      </c>
      <c r="X38" s="21">
        <f t="shared" si="7"/>
        <v>15640853</v>
      </c>
      <c r="Y38" s="21">
        <f t="shared" si="7"/>
        <v>-13361075</v>
      </c>
      <c r="Z38" s="4">
        <f>+IF(X38&lt;&gt;0,+(Y38/X38)*100,0)</f>
        <v>-85.42420928065752</v>
      </c>
      <c r="AA38" s="19">
        <f>SUM(AA39:AA41)</f>
        <v>15640853</v>
      </c>
    </row>
    <row r="39" spans="1:27" ht="12.75">
      <c r="A39" s="5" t="s">
        <v>42</v>
      </c>
      <c r="B39" s="3"/>
      <c r="C39" s="22"/>
      <c r="D39" s="22"/>
      <c r="E39" s="23">
        <v>2580451</v>
      </c>
      <c r="F39" s="24">
        <v>2577545</v>
      </c>
      <c r="G39" s="24"/>
      <c r="H39" s="24"/>
      <c r="I39" s="24"/>
      <c r="J39" s="24"/>
      <c r="K39" s="24"/>
      <c r="L39" s="24"/>
      <c r="M39" s="24"/>
      <c r="N39" s="24"/>
      <c r="O39" s="24">
        <v>77711</v>
      </c>
      <c r="P39" s="24">
        <v>3026</v>
      </c>
      <c r="Q39" s="24">
        <v>3028</v>
      </c>
      <c r="R39" s="24">
        <v>83765</v>
      </c>
      <c r="S39" s="24">
        <v>3026</v>
      </c>
      <c r="T39" s="24">
        <v>90816</v>
      </c>
      <c r="U39" s="24"/>
      <c r="V39" s="24">
        <v>93842</v>
      </c>
      <c r="W39" s="24">
        <v>177607</v>
      </c>
      <c r="X39" s="24">
        <v>2577545</v>
      </c>
      <c r="Y39" s="24">
        <v>-2399938</v>
      </c>
      <c r="Z39" s="6">
        <v>-93.11</v>
      </c>
      <c r="AA39" s="22">
        <v>2577545</v>
      </c>
    </row>
    <row r="40" spans="1:27" ht="12.75">
      <c r="A40" s="5" t="s">
        <v>43</v>
      </c>
      <c r="B40" s="3"/>
      <c r="C40" s="22">
        <v>27111874</v>
      </c>
      <c r="D40" s="22"/>
      <c r="E40" s="23">
        <v>15123969</v>
      </c>
      <c r="F40" s="24">
        <v>13063308</v>
      </c>
      <c r="G40" s="24"/>
      <c r="H40" s="24"/>
      <c r="I40" s="24"/>
      <c r="J40" s="24"/>
      <c r="K40" s="24"/>
      <c r="L40" s="24"/>
      <c r="M40" s="24"/>
      <c r="N40" s="24"/>
      <c r="O40" s="24">
        <v>2052502</v>
      </c>
      <c r="P40" s="24">
        <v>197538</v>
      </c>
      <c r="Q40" s="24">
        <v>287488</v>
      </c>
      <c r="R40" s="24">
        <v>2537528</v>
      </c>
      <c r="S40" s="24">
        <v>-3197066</v>
      </c>
      <c r="T40" s="24">
        <v>2761709</v>
      </c>
      <c r="U40" s="24"/>
      <c r="V40" s="24">
        <v>-435357</v>
      </c>
      <c r="W40" s="24">
        <v>2102171</v>
      </c>
      <c r="X40" s="24">
        <v>13063308</v>
      </c>
      <c r="Y40" s="24">
        <v>-10961137</v>
      </c>
      <c r="Z40" s="6">
        <v>-83.91</v>
      </c>
      <c r="AA40" s="22">
        <v>13063308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163604770</v>
      </c>
      <c r="D42" s="19">
        <f>SUM(D43:D46)</f>
        <v>0</v>
      </c>
      <c r="E42" s="20">
        <f t="shared" si="8"/>
        <v>138378722</v>
      </c>
      <c r="F42" s="21">
        <f t="shared" si="8"/>
        <v>130802918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45136229</v>
      </c>
      <c r="P42" s="21">
        <f t="shared" si="8"/>
        <v>1154414</v>
      </c>
      <c r="Q42" s="21">
        <f t="shared" si="8"/>
        <v>6733598</v>
      </c>
      <c r="R42" s="21">
        <f t="shared" si="8"/>
        <v>53024241</v>
      </c>
      <c r="S42" s="21">
        <f t="shared" si="8"/>
        <v>3180142</v>
      </c>
      <c r="T42" s="21">
        <f t="shared" si="8"/>
        <v>62557521</v>
      </c>
      <c r="U42" s="21">
        <f t="shared" si="8"/>
        <v>0</v>
      </c>
      <c r="V42" s="21">
        <f t="shared" si="8"/>
        <v>65737663</v>
      </c>
      <c r="W42" s="21">
        <f t="shared" si="8"/>
        <v>118761904</v>
      </c>
      <c r="X42" s="21">
        <f t="shared" si="8"/>
        <v>130802918</v>
      </c>
      <c r="Y42" s="21">
        <f t="shared" si="8"/>
        <v>-12041014</v>
      </c>
      <c r="Z42" s="4">
        <f>+IF(X42&lt;&gt;0,+(Y42/X42)*100,0)</f>
        <v>-9.205462832258835</v>
      </c>
      <c r="AA42" s="19">
        <f>SUM(AA43:AA46)</f>
        <v>130802918</v>
      </c>
    </row>
    <row r="43" spans="1:27" ht="12.75">
      <c r="A43" s="5" t="s">
        <v>46</v>
      </c>
      <c r="B43" s="3"/>
      <c r="C43" s="22">
        <v>47949902</v>
      </c>
      <c r="D43" s="22"/>
      <c r="E43" s="23">
        <v>69209704</v>
      </c>
      <c r="F43" s="24">
        <v>64830965</v>
      </c>
      <c r="G43" s="24"/>
      <c r="H43" s="24"/>
      <c r="I43" s="24"/>
      <c r="J43" s="24"/>
      <c r="K43" s="24"/>
      <c r="L43" s="24"/>
      <c r="M43" s="24"/>
      <c r="N43" s="24"/>
      <c r="O43" s="24">
        <v>27351136</v>
      </c>
      <c r="P43" s="24">
        <v>610745</v>
      </c>
      <c r="Q43" s="24">
        <v>4785237</v>
      </c>
      <c r="R43" s="24">
        <v>32747118</v>
      </c>
      <c r="S43" s="24">
        <v>680094</v>
      </c>
      <c r="T43" s="24">
        <v>37678059</v>
      </c>
      <c r="U43" s="24"/>
      <c r="V43" s="24">
        <v>38358153</v>
      </c>
      <c r="W43" s="24">
        <v>71105271</v>
      </c>
      <c r="X43" s="24">
        <v>64830965</v>
      </c>
      <c r="Y43" s="24">
        <v>6274306</v>
      </c>
      <c r="Z43" s="6">
        <v>9.68</v>
      </c>
      <c r="AA43" s="22">
        <v>64830965</v>
      </c>
    </row>
    <row r="44" spans="1:27" ht="12.75">
      <c r="A44" s="5" t="s">
        <v>47</v>
      </c>
      <c r="B44" s="3"/>
      <c r="C44" s="22">
        <v>69493284</v>
      </c>
      <c r="D44" s="22"/>
      <c r="E44" s="23">
        <v>32317818</v>
      </c>
      <c r="F44" s="24">
        <v>30066498</v>
      </c>
      <c r="G44" s="24"/>
      <c r="H44" s="24"/>
      <c r="I44" s="24"/>
      <c r="J44" s="24"/>
      <c r="K44" s="24"/>
      <c r="L44" s="24"/>
      <c r="M44" s="24"/>
      <c r="N44" s="24"/>
      <c r="O44" s="24">
        <v>13505435</v>
      </c>
      <c r="P44" s="24">
        <v>-5346</v>
      </c>
      <c r="Q44" s="24">
        <v>1312382</v>
      </c>
      <c r="R44" s="24">
        <v>14812471</v>
      </c>
      <c r="S44" s="24">
        <v>1568088</v>
      </c>
      <c r="T44" s="24">
        <v>18130421</v>
      </c>
      <c r="U44" s="24"/>
      <c r="V44" s="24">
        <v>19698509</v>
      </c>
      <c r="W44" s="24">
        <v>34510980</v>
      </c>
      <c r="X44" s="24">
        <v>30066498</v>
      </c>
      <c r="Y44" s="24">
        <v>4444482</v>
      </c>
      <c r="Z44" s="6">
        <v>14.78</v>
      </c>
      <c r="AA44" s="22">
        <v>30066498</v>
      </c>
    </row>
    <row r="45" spans="1:27" ht="12.75">
      <c r="A45" s="5" t="s">
        <v>48</v>
      </c>
      <c r="B45" s="3"/>
      <c r="C45" s="25">
        <v>29431091</v>
      </c>
      <c r="D45" s="25"/>
      <c r="E45" s="26">
        <v>26266182</v>
      </c>
      <c r="F45" s="27">
        <v>25662211</v>
      </c>
      <c r="G45" s="27"/>
      <c r="H45" s="27"/>
      <c r="I45" s="27"/>
      <c r="J45" s="27"/>
      <c r="K45" s="27"/>
      <c r="L45" s="27"/>
      <c r="M45" s="27"/>
      <c r="N45" s="27"/>
      <c r="O45" s="27">
        <v>780768</v>
      </c>
      <c r="P45" s="27">
        <v>8696</v>
      </c>
      <c r="Q45" s="27">
        <v>1159</v>
      </c>
      <c r="R45" s="27">
        <v>790623</v>
      </c>
      <c r="S45" s="27">
        <v>213</v>
      </c>
      <c r="T45" s="27">
        <v>968743</v>
      </c>
      <c r="U45" s="27"/>
      <c r="V45" s="27">
        <v>968956</v>
      </c>
      <c r="W45" s="27">
        <v>1759579</v>
      </c>
      <c r="X45" s="27">
        <v>25662211</v>
      </c>
      <c r="Y45" s="27">
        <v>-23902632</v>
      </c>
      <c r="Z45" s="7">
        <v>-93.14</v>
      </c>
      <c r="AA45" s="25">
        <v>25662211</v>
      </c>
    </row>
    <row r="46" spans="1:27" ht="12.75">
      <c r="A46" s="5" t="s">
        <v>49</v>
      </c>
      <c r="B46" s="3"/>
      <c r="C46" s="22">
        <v>16730493</v>
      </c>
      <c r="D46" s="22"/>
      <c r="E46" s="23">
        <v>10585018</v>
      </c>
      <c r="F46" s="24">
        <v>10243244</v>
      </c>
      <c r="G46" s="24"/>
      <c r="H46" s="24"/>
      <c r="I46" s="24"/>
      <c r="J46" s="24"/>
      <c r="K46" s="24"/>
      <c r="L46" s="24"/>
      <c r="M46" s="24"/>
      <c r="N46" s="24"/>
      <c r="O46" s="24">
        <v>3498890</v>
      </c>
      <c r="P46" s="24">
        <v>540319</v>
      </c>
      <c r="Q46" s="24">
        <v>634820</v>
      </c>
      <c r="R46" s="24">
        <v>4674029</v>
      </c>
      <c r="S46" s="24">
        <v>931747</v>
      </c>
      <c r="T46" s="24">
        <v>5780298</v>
      </c>
      <c r="U46" s="24"/>
      <c r="V46" s="24">
        <v>6712045</v>
      </c>
      <c r="W46" s="24">
        <v>11386074</v>
      </c>
      <c r="X46" s="24">
        <v>10243244</v>
      </c>
      <c r="Y46" s="24">
        <v>1142830</v>
      </c>
      <c r="Z46" s="6">
        <v>11.16</v>
      </c>
      <c r="AA46" s="22">
        <v>10243244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295375296</v>
      </c>
      <c r="D48" s="40">
        <f>+D28+D32+D38+D42+D47</f>
        <v>0</v>
      </c>
      <c r="E48" s="41">
        <f t="shared" si="9"/>
        <v>251377720</v>
      </c>
      <c r="F48" s="42">
        <f t="shared" si="9"/>
        <v>230054562</v>
      </c>
      <c r="G48" s="42">
        <f t="shared" si="9"/>
        <v>0</v>
      </c>
      <c r="H48" s="42">
        <f t="shared" si="9"/>
        <v>0</v>
      </c>
      <c r="I48" s="42">
        <f t="shared" si="9"/>
        <v>0</v>
      </c>
      <c r="J48" s="42">
        <f t="shared" si="9"/>
        <v>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107775768</v>
      </c>
      <c r="P48" s="42">
        <f t="shared" si="9"/>
        <v>8412139</v>
      </c>
      <c r="Q48" s="42">
        <f t="shared" si="9"/>
        <v>15266700</v>
      </c>
      <c r="R48" s="42">
        <f t="shared" si="9"/>
        <v>131454607</v>
      </c>
      <c r="S48" s="42">
        <f t="shared" si="9"/>
        <v>7178544</v>
      </c>
      <c r="T48" s="42">
        <f t="shared" si="9"/>
        <v>156187701</v>
      </c>
      <c r="U48" s="42">
        <f t="shared" si="9"/>
        <v>0</v>
      </c>
      <c r="V48" s="42">
        <f t="shared" si="9"/>
        <v>163366245</v>
      </c>
      <c r="W48" s="42">
        <f t="shared" si="9"/>
        <v>294820852</v>
      </c>
      <c r="X48" s="42">
        <f t="shared" si="9"/>
        <v>230054562</v>
      </c>
      <c r="Y48" s="42">
        <f t="shared" si="9"/>
        <v>64766290</v>
      </c>
      <c r="Z48" s="43">
        <f>+IF(X48&lt;&gt;0,+(Y48/X48)*100,0)</f>
        <v>28.152577995823442</v>
      </c>
      <c r="AA48" s="40">
        <f>+AA28+AA32+AA38+AA42+AA47</f>
        <v>230054562</v>
      </c>
    </row>
    <row r="49" spans="1:27" ht="12.75">
      <c r="A49" s="14" t="s">
        <v>88</v>
      </c>
      <c r="B49" s="15"/>
      <c r="C49" s="44">
        <f aca="true" t="shared" si="10" ref="C49:Y49">+C25-C48</f>
        <v>-115188974</v>
      </c>
      <c r="D49" s="44">
        <f>+D25-D48</f>
        <v>0</v>
      </c>
      <c r="E49" s="45">
        <f t="shared" si="10"/>
        <v>28318856</v>
      </c>
      <c r="F49" s="46">
        <f t="shared" si="10"/>
        <v>58503038</v>
      </c>
      <c r="G49" s="46">
        <f t="shared" si="10"/>
        <v>0</v>
      </c>
      <c r="H49" s="46">
        <f t="shared" si="10"/>
        <v>0</v>
      </c>
      <c r="I49" s="46">
        <f t="shared" si="10"/>
        <v>0</v>
      </c>
      <c r="J49" s="46">
        <f t="shared" si="10"/>
        <v>0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34939460</v>
      </c>
      <c r="P49" s="46">
        <f t="shared" si="10"/>
        <v>708937</v>
      </c>
      <c r="Q49" s="46">
        <f t="shared" si="10"/>
        <v>2269000</v>
      </c>
      <c r="R49" s="46">
        <f t="shared" si="10"/>
        <v>37917397</v>
      </c>
      <c r="S49" s="46">
        <f t="shared" si="10"/>
        <v>4389075</v>
      </c>
      <c r="T49" s="46">
        <f t="shared" si="10"/>
        <v>29218207</v>
      </c>
      <c r="U49" s="46">
        <f t="shared" si="10"/>
        <v>0</v>
      </c>
      <c r="V49" s="46">
        <f t="shared" si="10"/>
        <v>33607282</v>
      </c>
      <c r="W49" s="46">
        <f t="shared" si="10"/>
        <v>71524679</v>
      </c>
      <c r="X49" s="46">
        <f>IF(F25=F48,0,X25-X48)</f>
        <v>58503038</v>
      </c>
      <c r="Y49" s="46">
        <f t="shared" si="10"/>
        <v>13021641</v>
      </c>
      <c r="Z49" s="47">
        <f>+IF(X49&lt;&gt;0,+(Y49/X49)*100,0)</f>
        <v>22.258059487440633</v>
      </c>
      <c r="AA49" s="44">
        <f>+AA25-AA48</f>
        <v>58503038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41420657</v>
      </c>
      <c r="D5" s="19">
        <f>SUM(D6:D8)</f>
        <v>0</v>
      </c>
      <c r="E5" s="20">
        <f t="shared" si="0"/>
        <v>56829934</v>
      </c>
      <c r="F5" s="21">
        <f t="shared" si="0"/>
        <v>57179736</v>
      </c>
      <c r="G5" s="21">
        <f t="shared" si="0"/>
        <v>1334993</v>
      </c>
      <c r="H5" s="21">
        <f t="shared" si="0"/>
        <v>12175189</v>
      </c>
      <c r="I5" s="21">
        <f t="shared" si="0"/>
        <v>2993825</v>
      </c>
      <c r="J5" s="21">
        <f t="shared" si="0"/>
        <v>16504007</v>
      </c>
      <c r="K5" s="21">
        <f t="shared" si="0"/>
        <v>12467</v>
      </c>
      <c r="L5" s="21">
        <f t="shared" si="0"/>
        <v>4306244</v>
      </c>
      <c r="M5" s="21">
        <f t="shared" si="0"/>
        <v>2579675</v>
      </c>
      <c r="N5" s="21">
        <f t="shared" si="0"/>
        <v>6898386</v>
      </c>
      <c r="O5" s="21">
        <f t="shared" si="0"/>
        <v>2480852</v>
      </c>
      <c r="P5" s="21">
        <f t="shared" si="0"/>
        <v>7680366</v>
      </c>
      <c r="Q5" s="21">
        <f t="shared" si="0"/>
        <v>7636986</v>
      </c>
      <c r="R5" s="21">
        <f t="shared" si="0"/>
        <v>17798204</v>
      </c>
      <c r="S5" s="21">
        <f t="shared" si="0"/>
        <v>1084249</v>
      </c>
      <c r="T5" s="21">
        <f t="shared" si="0"/>
        <v>1019783</v>
      </c>
      <c r="U5" s="21">
        <f t="shared" si="0"/>
        <v>698297</v>
      </c>
      <c r="V5" s="21">
        <f t="shared" si="0"/>
        <v>2802329</v>
      </c>
      <c r="W5" s="21">
        <f t="shared" si="0"/>
        <v>44002926</v>
      </c>
      <c r="X5" s="21">
        <f t="shared" si="0"/>
        <v>57179736</v>
      </c>
      <c r="Y5" s="21">
        <f t="shared" si="0"/>
        <v>-13176810</v>
      </c>
      <c r="Z5" s="4">
        <f>+IF(X5&lt;&gt;0,+(Y5/X5)*100,0)</f>
        <v>-23.04454501154045</v>
      </c>
      <c r="AA5" s="19">
        <f>SUM(AA6:AA8)</f>
        <v>57179736</v>
      </c>
    </row>
    <row r="6" spans="1:27" ht="12.75">
      <c r="A6" s="5" t="s">
        <v>32</v>
      </c>
      <c r="B6" s="3"/>
      <c r="C6" s="22"/>
      <c r="D6" s="22"/>
      <c r="E6" s="23">
        <v>2669000</v>
      </c>
      <c r="F6" s="24">
        <v>2669000</v>
      </c>
      <c r="G6" s="24"/>
      <c r="H6" s="24"/>
      <c r="I6" s="24"/>
      <c r="J6" s="24"/>
      <c r="K6" s="24"/>
      <c r="L6" s="24">
        <v>230000</v>
      </c>
      <c r="M6" s="24">
        <v>275080</v>
      </c>
      <c r="N6" s="24">
        <v>505080</v>
      </c>
      <c r="O6" s="24">
        <v>192345</v>
      </c>
      <c r="P6" s="24"/>
      <c r="Q6" s="24">
        <v>137632</v>
      </c>
      <c r="R6" s="24">
        <v>329977</v>
      </c>
      <c r="S6" s="24"/>
      <c r="T6" s="24"/>
      <c r="U6" s="24">
        <v>1636568</v>
      </c>
      <c r="V6" s="24">
        <v>1636568</v>
      </c>
      <c r="W6" s="24">
        <v>2471625</v>
      </c>
      <c r="X6" s="24">
        <v>2669000</v>
      </c>
      <c r="Y6" s="24">
        <v>-197375</v>
      </c>
      <c r="Z6" s="6">
        <v>-7.4</v>
      </c>
      <c r="AA6" s="22">
        <v>2669000</v>
      </c>
    </row>
    <row r="7" spans="1:27" ht="12.75">
      <c r="A7" s="5" t="s">
        <v>33</v>
      </c>
      <c r="B7" s="3"/>
      <c r="C7" s="25">
        <v>41420657</v>
      </c>
      <c r="D7" s="25"/>
      <c r="E7" s="26">
        <v>54160934</v>
      </c>
      <c r="F7" s="27">
        <v>54510736</v>
      </c>
      <c r="G7" s="27">
        <v>1334993</v>
      </c>
      <c r="H7" s="27">
        <v>12175189</v>
      </c>
      <c r="I7" s="27">
        <v>2993825</v>
      </c>
      <c r="J7" s="27">
        <v>16504007</v>
      </c>
      <c r="K7" s="27">
        <v>12467</v>
      </c>
      <c r="L7" s="27">
        <v>4076244</v>
      </c>
      <c r="M7" s="27">
        <v>2304595</v>
      </c>
      <c r="N7" s="27">
        <v>6393306</v>
      </c>
      <c r="O7" s="27">
        <v>2288507</v>
      </c>
      <c r="P7" s="27">
        <v>7680366</v>
      </c>
      <c r="Q7" s="27">
        <v>7499354</v>
      </c>
      <c r="R7" s="27">
        <v>17468227</v>
      </c>
      <c r="S7" s="27">
        <v>1084249</v>
      </c>
      <c r="T7" s="27">
        <v>1019783</v>
      </c>
      <c r="U7" s="27">
        <v>-938271</v>
      </c>
      <c r="V7" s="27">
        <v>1165761</v>
      </c>
      <c r="W7" s="27">
        <v>41531301</v>
      </c>
      <c r="X7" s="27">
        <v>54510736</v>
      </c>
      <c r="Y7" s="27">
        <v>-12979435</v>
      </c>
      <c r="Z7" s="7">
        <v>-23.81</v>
      </c>
      <c r="AA7" s="25">
        <v>54510736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674211</v>
      </c>
      <c r="D9" s="19">
        <f>SUM(D10:D14)</f>
        <v>0</v>
      </c>
      <c r="E9" s="20">
        <f t="shared" si="1"/>
        <v>774688</v>
      </c>
      <c r="F9" s="21">
        <f t="shared" si="1"/>
        <v>671923</v>
      </c>
      <c r="G9" s="21">
        <f t="shared" si="1"/>
        <v>1165</v>
      </c>
      <c r="H9" s="21">
        <f t="shared" si="1"/>
        <v>624</v>
      </c>
      <c r="I9" s="21">
        <f t="shared" si="1"/>
        <v>624</v>
      </c>
      <c r="J9" s="21">
        <f t="shared" si="1"/>
        <v>2413</v>
      </c>
      <c r="K9" s="21">
        <f t="shared" si="1"/>
        <v>125</v>
      </c>
      <c r="L9" s="21">
        <f t="shared" si="1"/>
        <v>1373</v>
      </c>
      <c r="M9" s="21">
        <f t="shared" si="1"/>
        <v>427634</v>
      </c>
      <c r="N9" s="21">
        <f t="shared" si="1"/>
        <v>429132</v>
      </c>
      <c r="O9" s="21">
        <f t="shared" si="1"/>
        <v>416</v>
      </c>
      <c r="P9" s="21">
        <f t="shared" si="1"/>
        <v>1082</v>
      </c>
      <c r="Q9" s="21">
        <f t="shared" si="1"/>
        <v>381994</v>
      </c>
      <c r="R9" s="21">
        <f t="shared" si="1"/>
        <v>383492</v>
      </c>
      <c r="S9" s="21">
        <f t="shared" si="1"/>
        <v>657141</v>
      </c>
      <c r="T9" s="21">
        <f t="shared" si="1"/>
        <v>7689</v>
      </c>
      <c r="U9" s="21">
        <f t="shared" si="1"/>
        <v>375469</v>
      </c>
      <c r="V9" s="21">
        <f t="shared" si="1"/>
        <v>1040299</v>
      </c>
      <c r="W9" s="21">
        <f t="shared" si="1"/>
        <v>1855336</v>
      </c>
      <c r="X9" s="21">
        <f t="shared" si="1"/>
        <v>671923</v>
      </c>
      <c r="Y9" s="21">
        <f t="shared" si="1"/>
        <v>1183413</v>
      </c>
      <c r="Z9" s="4">
        <f>+IF(X9&lt;&gt;0,+(Y9/X9)*100,0)</f>
        <v>176.1233057954557</v>
      </c>
      <c r="AA9" s="19">
        <f>SUM(AA10:AA14)</f>
        <v>671923</v>
      </c>
    </row>
    <row r="10" spans="1:27" ht="12.75">
      <c r="A10" s="5" t="s">
        <v>36</v>
      </c>
      <c r="B10" s="3"/>
      <c r="C10" s="22">
        <v>667499</v>
      </c>
      <c r="D10" s="22"/>
      <c r="E10" s="23">
        <v>776473</v>
      </c>
      <c r="F10" s="24">
        <v>665396</v>
      </c>
      <c r="G10" s="24">
        <v>1165</v>
      </c>
      <c r="H10" s="24">
        <v>624</v>
      </c>
      <c r="I10" s="24">
        <v>624</v>
      </c>
      <c r="J10" s="24">
        <v>2413</v>
      </c>
      <c r="K10" s="24">
        <v>125</v>
      </c>
      <c r="L10" s="24">
        <v>1373</v>
      </c>
      <c r="M10" s="24">
        <v>957</v>
      </c>
      <c r="N10" s="24">
        <v>2455</v>
      </c>
      <c r="O10" s="24">
        <v>416</v>
      </c>
      <c r="P10" s="24">
        <v>1082</v>
      </c>
      <c r="Q10" s="24">
        <v>2148</v>
      </c>
      <c r="R10" s="24">
        <v>3646</v>
      </c>
      <c r="S10" s="24">
        <v>657141</v>
      </c>
      <c r="T10" s="24">
        <v>7689</v>
      </c>
      <c r="U10" s="24">
        <v>1365</v>
      </c>
      <c r="V10" s="24">
        <v>666195</v>
      </c>
      <c r="W10" s="24">
        <v>674709</v>
      </c>
      <c r="X10" s="24">
        <v>665396</v>
      </c>
      <c r="Y10" s="24">
        <v>9313</v>
      </c>
      <c r="Z10" s="6">
        <v>1.4</v>
      </c>
      <c r="AA10" s="22">
        <v>665396</v>
      </c>
    </row>
    <row r="11" spans="1:27" ht="12.75">
      <c r="A11" s="5" t="s">
        <v>37</v>
      </c>
      <c r="B11" s="3"/>
      <c r="C11" s="22">
        <v>6712</v>
      </c>
      <c r="D11" s="22"/>
      <c r="E11" s="23">
        <v>-1785</v>
      </c>
      <c r="F11" s="24">
        <v>6527</v>
      </c>
      <c r="G11" s="24"/>
      <c r="H11" s="24"/>
      <c r="I11" s="24"/>
      <c r="J11" s="24"/>
      <c r="K11" s="24"/>
      <c r="L11" s="24"/>
      <c r="M11" s="24">
        <v>426677</v>
      </c>
      <c r="N11" s="24">
        <v>426677</v>
      </c>
      <c r="O11" s="24"/>
      <c r="P11" s="24"/>
      <c r="Q11" s="24">
        <v>379846</v>
      </c>
      <c r="R11" s="24">
        <v>379846</v>
      </c>
      <c r="S11" s="24"/>
      <c r="T11" s="24"/>
      <c r="U11" s="24">
        <v>374104</v>
      </c>
      <c r="V11" s="24">
        <v>374104</v>
      </c>
      <c r="W11" s="24">
        <v>1180627</v>
      </c>
      <c r="X11" s="24">
        <v>6527</v>
      </c>
      <c r="Y11" s="24">
        <v>1174100</v>
      </c>
      <c r="Z11" s="6">
        <v>17988.36</v>
      </c>
      <c r="AA11" s="22">
        <v>6527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600101</v>
      </c>
      <c r="D15" s="19">
        <f>SUM(D16:D18)</f>
        <v>0</v>
      </c>
      <c r="E15" s="20">
        <f t="shared" si="2"/>
        <v>1655064</v>
      </c>
      <c r="F15" s="21">
        <f t="shared" si="2"/>
        <v>1119061</v>
      </c>
      <c r="G15" s="21">
        <f t="shared" si="2"/>
        <v>24131</v>
      </c>
      <c r="H15" s="21">
        <f t="shared" si="2"/>
        <v>0</v>
      </c>
      <c r="I15" s="21">
        <f t="shared" si="2"/>
        <v>12038</v>
      </c>
      <c r="J15" s="21">
        <f t="shared" si="2"/>
        <v>36169</v>
      </c>
      <c r="K15" s="21">
        <f t="shared" si="2"/>
        <v>0</v>
      </c>
      <c r="L15" s="21">
        <f t="shared" si="2"/>
        <v>46547</v>
      </c>
      <c r="M15" s="21">
        <f t="shared" si="2"/>
        <v>42367</v>
      </c>
      <c r="N15" s="21">
        <f t="shared" si="2"/>
        <v>88914</v>
      </c>
      <c r="O15" s="21">
        <f t="shared" si="2"/>
        <v>97879</v>
      </c>
      <c r="P15" s="21">
        <f t="shared" si="2"/>
        <v>134442</v>
      </c>
      <c r="Q15" s="21">
        <f t="shared" si="2"/>
        <v>407391</v>
      </c>
      <c r="R15" s="21">
        <f t="shared" si="2"/>
        <v>639712</v>
      </c>
      <c r="S15" s="21">
        <f t="shared" si="2"/>
        <v>0</v>
      </c>
      <c r="T15" s="21">
        <f t="shared" si="2"/>
        <v>1052</v>
      </c>
      <c r="U15" s="21">
        <f t="shared" si="2"/>
        <v>75892</v>
      </c>
      <c r="V15" s="21">
        <f t="shared" si="2"/>
        <v>76944</v>
      </c>
      <c r="W15" s="21">
        <f t="shared" si="2"/>
        <v>841739</v>
      </c>
      <c r="X15" s="21">
        <f t="shared" si="2"/>
        <v>1119061</v>
      </c>
      <c r="Y15" s="21">
        <f t="shared" si="2"/>
        <v>-277322</v>
      </c>
      <c r="Z15" s="4">
        <f>+IF(X15&lt;&gt;0,+(Y15/X15)*100,0)</f>
        <v>-24.781669631950358</v>
      </c>
      <c r="AA15" s="19">
        <f>SUM(AA16:AA18)</f>
        <v>1119061</v>
      </c>
    </row>
    <row r="16" spans="1:27" ht="12.75">
      <c r="A16" s="5" t="s">
        <v>42</v>
      </c>
      <c r="B16" s="3"/>
      <c r="C16" s="22">
        <v>59178</v>
      </c>
      <c r="D16" s="22"/>
      <c r="E16" s="23">
        <v>170476</v>
      </c>
      <c r="F16" s="24">
        <v>123294</v>
      </c>
      <c r="G16" s="24">
        <v>8742</v>
      </c>
      <c r="H16" s="24"/>
      <c r="I16" s="24"/>
      <c r="J16" s="24">
        <v>8742</v>
      </c>
      <c r="K16" s="24"/>
      <c r="L16" s="24">
        <v>1634</v>
      </c>
      <c r="M16" s="24"/>
      <c r="N16" s="24">
        <v>1634</v>
      </c>
      <c r="O16" s="24">
        <v>4991</v>
      </c>
      <c r="P16" s="24">
        <v>9508</v>
      </c>
      <c r="Q16" s="24"/>
      <c r="R16" s="24">
        <v>14499</v>
      </c>
      <c r="S16" s="24"/>
      <c r="T16" s="24">
        <v>1052</v>
      </c>
      <c r="U16" s="24">
        <v>7214</v>
      </c>
      <c r="V16" s="24">
        <v>8266</v>
      </c>
      <c r="W16" s="24">
        <v>33141</v>
      </c>
      <c r="X16" s="24">
        <v>123294</v>
      </c>
      <c r="Y16" s="24">
        <v>-90153</v>
      </c>
      <c r="Z16" s="6">
        <v>-73.12</v>
      </c>
      <c r="AA16" s="22">
        <v>123294</v>
      </c>
    </row>
    <row r="17" spans="1:27" ht="12.75">
      <c r="A17" s="5" t="s">
        <v>43</v>
      </c>
      <c r="B17" s="3"/>
      <c r="C17" s="22">
        <v>540923</v>
      </c>
      <c r="D17" s="22"/>
      <c r="E17" s="23">
        <v>1484588</v>
      </c>
      <c r="F17" s="24">
        <v>995767</v>
      </c>
      <c r="G17" s="24">
        <v>15389</v>
      </c>
      <c r="H17" s="24"/>
      <c r="I17" s="24">
        <v>12038</v>
      </c>
      <c r="J17" s="24">
        <v>27427</v>
      </c>
      <c r="K17" s="24"/>
      <c r="L17" s="24">
        <v>44913</v>
      </c>
      <c r="M17" s="24">
        <v>42367</v>
      </c>
      <c r="N17" s="24">
        <v>87280</v>
      </c>
      <c r="O17" s="24">
        <v>92888</v>
      </c>
      <c r="P17" s="24">
        <v>124934</v>
      </c>
      <c r="Q17" s="24">
        <v>407391</v>
      </c>
      <c r="R17" s="24">
        <v>625213</v>
      </c>
      <c r="S17" s="24"/>
      <c r="T17" s="24"/>
      <c r="U17" s="24">
        <v>68678</v>
      </c>
      <c r="V17" s="24">
        <v>68678</v>
      </c>
      <c r="W17" s="24">
        <v>808598</v>
      </c>
      <c r="X17" s="24">
        <v>995767</v>
      </c>
      <c r="Y17" s="24">
        <v>-187169</v>
      </c>
      <c r="Z17" s="6">
        <v>-18.8</v>
      </c>
      <c r="AA17" s="22">
        <v>995767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81477954</v>
      </c>
      <c r="D19" s="19">
        <f>SUM(D20:D23)</f>
        <v>0</v>
      </c>
      <c r="E19" s="20">
        <f t="shared" si="3"/>
        <v>79151970</v>
      </c>
      <c r="F19" s="21">
        <f t="shared" si="3"/>
        <v>79032309</v>
      </c>
      <c r="G19" s="21">
        <f t="shared" si="3"/>
        <v>2538314</v>
      </c>
      <c r="H19" s="21">
        <f t="shared" si="3"/>
        <v>3262383</v>
      </c>
      <c r="I19" s="21">
        <f t="shared" si="3"/>
        <v>5694820</v>
      </c>
      <c r="J19" s="21">
        <f t="shared" si="3"/>
        <v>11495517</v>
      </c>
      <c r="K19" s="21">
        <f t="shared" si="3"/>
        <v>37319</v>
      </c>
      <c r="L19" s="21">
        <f t="shared" si="3"/>
        <v>1062511</v>
      </c>
      <c r="M19" s="21">
        <f t="shared" si="3"/>
        <v>11634480</v>
      </c>
      <c r="N19" s="21">
        <f t="shared" si="3"/>
        <v>12734310</v>
      </c>
      <c r="O19" s="21">
        <f t="shared" si="3"/>
        <v>2791572</v>
      </c>
      <c r="P19" s="21">
        <f t="shared" si="3"/>
        <v>833171</v>
      </c>
      <c r="Q19" s="21">
        <f t="shared" si="3"/>
        <v>5333887</v>
      </c>
      <c r="R19" s="21">
        <f t="shared" si="3"/>
        <v>8958630</v>
      </c>
      <c r="S19" s="21">
        <f t="shared" si="3"/>
        <v>3819456</v>
      </c>
      <c r="T19" s="21">
        <f t="shared" si="3"/>
        <v>6666839</v>
      </c>
      <c r="U19" s="21">
        <f t="shared" si="3"/>
        <v>9365767</v>
      </c>
      <c r="V19" s="21">
        <f t="shared" si="3"/>
        <v>19852062</v>
      </c>
      <c r="W19" s="21">
        <f t="shared" si="3"/>
        <v>53040519</v>
      </c>
      <c r="X19" s="21">
        <f t="shared" si="3"/>
        <v>79032309</v>
      </c>
      <c r="Y19" s="21">
        <f t="shared" si="3"/>
        <v>-25991790</v>
      </c>
      <c r="Z19" s="4">
        <f>+IF(X19&lt;&gt;0,+(Y19/X19)*100,0)</f>
        <v>-32.88754982471789</v>
      </c>
      <c r="AA19" s="19">
        <f>SUM(AA20:AA23)</f>
        <v>79032309</v>
      </c>
    </row>
    <row r="20" spans="1:27" ht="12.75">
      <c r="A20" s="5" t="s">
        <v>46</v>
      </c>
      <c r="B20" s="3"/>
      <c r="C20" s="22">
        <v>22403183</v>
      </c>
      <c r="D20" s="22"/>
      <c r="E20" s="23">
        <v>36887527</v>
      </c>
      <c r="F20" s="24">
        <v>33483200</v>
      </c>
      <c r="G20" s="24">
        <v>2030419</v>
      </c>
      <c r="H20" s="24">
        <v>1861971</v>
      </c>
      <c r="I20" s="24">
        <v>2468155</v>
      </c>
      <c r="J20" s="24">
        <v>6360545</v>
      </c>
      <c r="K20" s="24">
        <v>37319</v>
      </c>
      <c r="L20" s="24">
        <v>1140205</v>
      </c>
      <c r="M20" s="24">
        <v>2238098</v>
      </c>
      <c r="N20" s="24">
        <v>3415622</v>
      </c>
      <c r="O20" s="24">
        <v>2001205</v>
      </c>
      <c r="P20" s="24">
        <v>918730</v>
      </c>
      <c r="Q20" s="24">
        <v>1892403</v>
      </c>
      <c r="R20" s="24">
        <v>4812338</v>
      </c>
      <c r="S20" s="24">
        <v>1802345</v>
      </c>
      <c r="T20" s="24">
        <v>2334123</v>
      </c>
      <c r="U20" s="24">
        <v>3314865</v>
      </c>
      <c r="V20" s="24">
        <v>7451333</v>
      </c>
      <c r="W20" s="24">
        <v>22039838</v>
      </c>
      <c r="X20" s="24">
        <v>33483200</v>
      </c>
      <c r="Y20" s="24">
        <v>-11443362</v>
      </c>
      <c r="Z20" s="6">
        <v>-34.18</v>
      </c>
      <c r="AA20" s="22">
        <v>33483200</v>
      </c>
    </row>
    <row r="21" spans="1:27" ht="12.75">
      <c r="A21" s="5" t="s">
        <v>47</v>
      </c>
      <c r="B21" s="3"/>
      <c r="C21" s="22">
        <v>12449877</v>
      </c>
      <c r="D21" s="22"/>
      <c r="E21" s="23">
        <v>21688646</v>
      </c>
      <c r="F21" s="24">
        <v>12184846</v>
      </c>
      <c r="G21" s="24">
        <v>519758</v>
      </c>
      <c r="H21" s="24">
        <v>590276</v>
      </c>
      <c r="I21" s="24">
        <v>506149</v>
      </c>
      <c r="J21" s="24">
        <v>1616183</v>
      </c>
      <c r="K21" s="24"/>
      <c r="L21" s="24">
        <v>-37595</v>
      </c>
      <c r="M21" s="24">
        <v>660977</v>
      </c>
      <c r="N21" s="24">
        <v>623382</v>
      </c>
      <c r="O21" s="24">
        <v>790367</v>
      </c>
      <c r="P21" s="24">
        <v>-80465</v>
      </c>
      <c r="Q21" s="24">
        <v>829220</v>
      </c>
      <c r="R21" s="24">
        <v>1539122</v>
      </c>
      <c r="S21" s="24">
        <v>697087</v>
      </c>
      <c r="T21" s="24">
        <v>3159754</v>
      </c>
      <c r="U21" s="24">
        <v>-2988592</v>
      </c>
      <c r="V21" s="24">
        <v>868249</v>
      </c>
      <c r="W21" s="24">
        <v>4646936</v>
      </c>
      <c r="X21" s="24">
        <v>12184846</v>
      </c>
      <c r="Y21" s="24">
        <v>-7537910</v>
      </c>
      <c r="Z21" s="6">
        <v>-61.86</v>
      </c>
      <c r="AA21" s="22">
        <v>12184846</v>
      </c>
    </row>
    <row r="22" spans="1:27" ht="12.75">
      <c r="A22" s="5" t="s">
        <v>48</v>
      </c>
      <c r="B22" s="3"/>
      <c r="C22" s="25">
        <v>38400739</v>
      </c>
      <c r="D22" s="25"/>
      <c r="E22" s="26">
        <v>4535914</v>
      </c>
      <c r="F22" s="27">
        <v>3750851</v>
      </c>
      <c r="G22" s="27">
        <v>-11863</v>
      </c>
      <c r="H22" s="27">
        <v>-46493</v>
      </c>
      <c r="I22" s="27">
        <v>-1107</v>
      </c>
      <c r="J22" s="27">
        <v>-59463</v>
      </c>
      <c r="K22" s="27"/>
      <c r="L22" s="27"/>
      <c r="M22" s="27">
        <v>1749622</v>
      </c>
      <c r="N22" s="27">
        <v>1749622</v>
      </c>
      <c r="O22" s="27"/>
      <c r="P22" s="27">
        <v>-5094</v>
      </c>
      <c r="Q22" s="27">
        <v>988649</v>
      </c>
      <c r="R22" s="27">
        <v>983555</v>
      </c>
      <c r="S22" s="27"/>
      <c r="T22" s="27">
        <v>-10884</v>
      </c>
      <c r="U22" s="27">
        <v>-110303</v>
      </c>
      <c r="V22" s="27">
        <v>-121187</v>
      </c>
      <c r="W22" s="27">
        <v>2552527</v>
      </c>
      <c r="X22" s="27">
        <v>3750851</v>
      </c>
      <c r="Y22" s="27">
        <v>-1198324</v>
      </c>
      <c r="Z22" s="7">
        <v>-31.95</v>
      </c>
      <c r="AA22" s="25">
        <v>3750851</v>
      </c>
    </row>
    <row r="23" spans="1:27" ht="12.75">
      <c r="A23" s="5" t="s">
        <v>49</v>
      </c>
      <c r="B23" s="3"/>
      <c r="C23" s="22">
        <v>8224155</v>
      </c>
      <c r="D23" s="22"/>
      <c r="E23" s="23">
        <v>16039883</v>
      </c>
      <c r="F23" s="24">
        <v>29613412</v>
      </c>
      <c r="G23" s="24"/>
      <c r="H23" s="24">
        <v>856629</v>
      </c>
      <c r="I23" s="24">
        <v>2721623</v>
      </c>
      <c r="J23" s="24">
        <v>3578252</v>
      </c>
      <c r="K23" s="24"/>
      <c r="L23" s="24">
        <v>-40099</v>
      </c>
      <c r="M23" s="24">
        <v>6985783</v>
      </c>
      <c r="N23" s="24">
        <v>6945684</v>
      </c>
      <c r="O23" s="24"/>
      <c r="P23" s="24"/>
      <c r="Q23" s="24">
        <v>1623615</v>
      </c>
      <c r="R23" s="24">
        <v>1623615</v>
      </c>
      <c r="S23" s="24">
        <v>1320024</v>
      </c>
      <c r="T23" s="24">
        <v>1183846</v>
      </c>
      <c r="U23" s="24">
        <v>9149797</v>
      </c>
      <c r="V23" s="24">
        <v>11653667</v>
      </c>
      <c r="W23" s="24">
        <v>23801218</v>
      </c>
      <c r="X23" s="24">
        <v>29613412</v>
      </c>
      <c r="Y23" s="24">
        <v>-5812194</v>
      </c>
      <c r="Z23" s="6">
        <v>-19.63</v>
      </c>
      <c r="AA23" s="22">
        <v>29613412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124172923</v>
      </c>
      <c r="D25" s="40">
        <f>+D5+D9+D15+D19+D24</f>
        <v>0</v>
      </c>
      <c r="E25" s="41">
        <f t="shared" si="4"/>
        <v>138411656</v>
      </c>
      <c r="F25" s="42">
        <f t="shared" si="4"/>
        <v>138003029</v>
      </c>
      <c r="G25" s="42">
        <f t="shared" si="4"/>
        <v>3898603</v>
      </c>
      <c r="H25" s="42">
        <f t="shared" si="4"/>
        <v>15438196</v>
      </c>
      <c r="I25" s="42">
        <f t="shared" si="4"/>
        <v>8701307</v>
      </c>
      <c r="J25" s="42">
        <f t="shared" si="4"/>
        <v>28038106</v>
      </c>
      <c r="K25" s="42">
        <f t="shared" si="4"/>
        <v>49911</v>
      </c>
      <c r="L25" s="42">
        <f t="shared" si="4"/>
        <v>5416675</v>
      </c>
      <c r="M25" s="42">
        <f t="shared" si="4"/>
        <v>14684156</v>
      </c>
      <c r="N25" s="42">
        <f t="shared" si="4"/>
        <v>20150742</v>
      </c>
      <c r="O25" s="42">
        <f t="shared" si="4"/>
        <v>5370719</v>
      </c>
      <c r="P25" s="42">
        <f t="shared" si="4"/>
        <v>8649061</v>
      </c>
      <c r="Q25" s="42">
        <f t="shared" si="4"/>
        <v>13760258</v>
      </c>
      <c r="R25" s="42">
        <f t="shared" si="4"/>
        <v>27780038</v>
      </c>
      <c r="S25" s="42">
        <f t="shared" si="4"/>
        <v>5560846</v>
      </c>
      <c r="T25" s="42">
        <f t="shared" si="4"/>
        <v>7695363</v>
      </c>
      <c r="U25" s="42">
        <f t="shared" si="4"/>
        <v>10515425</v>
      </c>
      <c r="V25" s="42">
        <f t="shared" si="4"/>
        <v>23771634</v>
      </c>
      <c r="W25" s="42">
        <f t="shared" si="4"/>
        <v>99740520</v>
      </c>
      <c r="X25" s="42">
        <f t="shared" si="4"/>
        <v>138003029</v>
      </c>
      <c r="Y25" s="42">
        <f t="shared" si="4"/>
        <v>-38262509</v>
      </c>
      <c r="Z25" s="43">
        <f>+IF(X25&lt;&gt;0,+(Y25/X25)*100,0)</f>
        <v>-27.72584723484584</v>
      </c>
      <c r="AA25" s="40">
        <f>+AA5+AA9+AA15+AA19+AA24</f>
        <v>138003029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59629623</v>
      </c>
      <c r="D28" s="19">
        <f>SUM(D29:D31)</f>
        <v>0</v>
      </c>
      <c r="E28" s="20">
        <f t="shared" si="5"/>
        <v>38133461</v>
      </c>
      <c r="F28" s="21">
        <f t="shared" si="5"/>
        <v>41089035</v>
      </c>
      <c r="G28" s="21">
        <f t="shared" si="5"/>
        <v>2899052</v>
      </c>
      <c r="H28" s="21">
        <f t="shared" si="5"/>
        <v>2775755</v>
      </c>
      <c r="I28" s="21">
        <f t="shared" si="5"/>
        <v>3841399</v>
      </c>
      <c r="J28" s="21">
        <f t="shared" si="5"/>
        <v>9516206</v>
      </c>
      <c r="K28" s="21">
        <f t="shared" si="5"/>
        <v>89623</v>
      </c>
      <c r="L28" s="21">
        <f t="shared" si="5"/>
        <v>3934089</v>
      </c>
      <c r="M28" s="21">
        <f t="shared" si="5"/>
        <v>3652400</v>
      </c>
      <c r="N28" s="21">
        <f t="shared" si="5"/>
        <v>7676112</v>
      </c>
      <c r="O28" s="21">
        <f t="shared" si="5"/>
        <v>2804884</v>
      </c>
      <c r="P28" s="21">
        <f t="shared" si="5"/>
        <v>2738233</v>
      </c>
      <c r="Q28" s="21">
        <f t="shared" si="5"/>
        <v>2933300</v>
      </c>
      <c r="R28" s="21">
        <f t="shared" si="5"/>
        <v>8476417</v>
      </c>
      <c r="S28" s="21">
        <f t="shared" si="5"/>
        <v>1983741</v>
      </c>
      <c r="T28" s="21">
        <f t="shared" si="5"/>
        <v>2655194</v>
      </c>
      <c r="U28" s="21">
        <f t="shared" si="5"/>
        <v>3856168</v>
      </c>
      <c r="V28" s="21">
        <f t="shared" si="5"/>
        <v>8495103</v>
      </c>
      <c r="W28" s="21">
        <f t="shared" si="5"/>
        <v>34163838</v>
      </c>
      <c r="X28" s="21">
        <f t="shared" si="5"/>
        <v>41089035</v>
      </c>
      <c r="Y28" s="21">
        <f t="shared" si="5"/>
        <v>-6925197</v>
      </c>
      <c r="Z28" s="4">
        <f>+IF(X28&lt;&gt;0,+(Y28/X28)*100,0)</f>
        <v>-16.85412422073188</v>
      </c>
      <c r="AA28" s="19">
        <f>SUM(AA29:AA31)</f>
        <v>41089035</v>
      </c>
    </row>
    <row r="29" spans="1:27" ht="12.75">
      <c r="A29" s="5" t="s">
        <v>32</v>
      </c>
      <c r="B29" s="3"/>
      <c r="C29" s="22">
        <v>6146038</v>
      </c>
      <c r="D29" s="22"/>
      <c r="E29" s="23">
        <v>8178894</v>
      </c>
      <c r="F29" s="24">
        <v>8660719</v>
      </c>
      <c r="G29" s="24">
        <v>901154</v>
      </c>
      <c r="H29" s="24">
        <v>594551</v>
      </c>
      <c r="I29" s="24">
        <v>596031</v>
      </c>
      <c r="J29" s="24">
        <v>2091736</v>
      </c>
      <c r="K29" s="24">
        <v>28145</v>
      </c>
      <c r="L29" s="24">
        <v>723116</v>
      </c>
      <c r="M29" s="24">
        <v>589034</v>
      </c>
      <c r="N29" s="24">
        <v>1340295</v>
      </c>
      <c r="O29" s="24">
        <v>492725</v>
      </c>
      <c r="P29" s="24">
        <v>860774</v>
      </c>
      <c r="Q29" s="24">
        <v>589900</v>
      </c>
      <c r="R29" s="24">
        <v>1943399</v>
      </c>
      <c r="S29" s="24">
        <v>520715</v>
      </c>
      <c r="T29" s="24">
        <v>551295</v>
      </c>
      <c r="U29" s="24">
        <v>863710</v>
      </c>
      <c r="V29" s="24">
        <v>1935720</v>
      </c>
      <c r="W29" s="24">
        <v>7311150</v>
      </c>
      <c r="X29" s="24">
        <v>8660719</v>
      </c>
      <c r="Y29" s="24">
        <v>-1349569</v>
      </c>
      <c r="Z29" s="6">
        <v>-15.58</v>
      </c>
      <c r="AA29" s="22">
        <v>8660719</v>
      </c>
    </row>
    <row r="30" spans="1:27" ht="12.75">
      <c r="A30" s="5" t="s">
        <v>33</v>
      </c>
      <c r="B30" s="3"/>
      <c r="C30" s="25">
        <v>53417840</v>
      </c>
      <c r="D30" s="25"/>
      <c r="E30" s="26">
        <v>28916134</v>
      </c>
      <c r="F30" s="27">
        <v>31280759</v>
      </c>
      <c r="G30" s="27">
        <v>1980485</v>
      </c>
      <c r="H30" s="27">
        <v>2172474</v>
      </c>
      <c r="I30" s="27">
        <v>3167106</v>
      </c>
      <c r="J30" s="27">
        <v>7320065</v>
      </c>
      <c r="K30" s="27">
        <v>61478</v>
      </c>
      <c r="L30" s="27">
        <v>3133151</v>
      </c>
      <c r="M30" s="27">
        <v>2990799</v>
      </c>
      <c r="N30" s="27">
        <v>6185428</v>
      </c>
      <c r="O30" s="27">
        <v>2234122</v>
      </c>
      <c r="P30" s="27">
        <v>1804681</v>
      </c>
      <c r="Q30" s="27">
        <v>2270222</v>
      </c>
      <c r="R30" s="27">
        <v>6309025</v>
      </c>
      <c r="S30" s="27">
        <v>1390248</v>
      </c>
      <c r="T30" s="27">
        <v>2031121</v>
      </c>
      <c r="U30" s="27">
        <v>2916757</v>
      </c>
      <c r="V30" s="27">
        <v>6338126</v>
      </c>
      <c r="W30" s="27">
        <v>26152644</v>
      </c>
      <c r="X30" s="27">
        <v>31280759</v>
      </c>
      <c r="Y30" s="27">
        <v>-5128115</v>
      </c>
      <c r="Z30" s="7">
        <v>-16.39</v>
      </c>
      <c r="AA30" s="25">
        <v>31280759</v>
      </c>
    </row>
    <row r="31" spans="1:27" ht="12.75">
      <c r="A31" s="5" t="s">
        <v>34</v>
      </c>
      <c r="B31" s="3"/>
      <c r="C31" s="22">
        <v>65745</v>
      </c>
      <c r="D31" s="22"/>
      <c r="E31" s="23">
        <v>1038433</v>
      </c>
      <c r="F31" s="24">
        <v>1147557</v>
      </c>
      <c r="G31" s="24">
        <v>17413</v>
      </c>
      <c r="H31" s="24">
        <v>8730</v>
      </c>
      <c r="I31" s="24">
        <v>78262</v>
      </c>
      <c r="J31" s="24">
        <v>104405</v>
      </c>
      <c r="K31" s="24"/>
      <c r="L31" s="24">
        <v>77822</v>
      </c>
      <c r="M31" s="24">
        <v>72567</v>
      </c>
      <c r="N31" s="24">
        <v>150389</v>
      </c>
      <c r="O31" s="24">
        <v>78037</v>
      </c>
      <c r="P31" s="24">
        <v>72778</v>
      </c>
      <c r="Q31" s="24">
        <v>73178</v>
      </c>
      <c r="R31" s="24">
        <v>223993</v>
      </c>
      <c r="S31" s="24">
        <v>72778</v>
      </c>
      <c r="T31" s="24">
        <v>72778</v>
      </c>
      <c r="U31" s="24">
        <v>75701</v>
      </c>
      <c r="V31" s="24">
        <v>221257</v>
      </c>
      <c r="W31" s="24">
        <v>700044</v>
      </c>
      <c r="X31" s="24">
        <v>1147557</v>
      </c>
      <c r="Y31" s="24">
        <v>-447513</v>
      </c>
      <c r="Z31" s="6">
        <v>-39</v>
      </c>
      <c r="AA31" s="22">
        <v>1147557</v>
      </c>
    </row>
    <row r="32" spans="1:27" ht="12.75">
      <c r="A32" s="2" t="s">
        <v>35</v>
      </c>
      <c r="B32" s="3"/>
      <c r="C32" s="19">
        <f aca="true" t="shared" si="6" ref="C32:Y32">SUM(C33:C37)</f>
        <v>8219118</v>
      </c>
      <c r="D32" s="19">
        <f>SUM(D33:D37)</f>
        <v>0</v>
      </c>
      <c r="E32" s="20">
        <f t="shared" si="6"/>
        <v>10652949</v>
      </c>
      <c r="F32" s="21">
        <f t="shared" si="6"/>
        <v>9330993</v>
      </c>
      <c r="G32" s="21">
        <f t="shared" si="6"/>
        <v>556111</v>
      </c>
      <c r="H32" s="21">
        <f t="shared" si="6"/>
        <v>707647</v>
      </c>
      <c r="I32" s="21">
        <f t="shared" si="6"/>
        <v>688202</v>
      </c>
      <c r="J32" s="21">
        <f t="shared" si="6"/>
        <v>1951960</v>
      </c>
      <c r="K32" s="21">
        <f t="shared" si="6"/>
        <v>1086</v>
      </c>
      <c r="L32" s="21">
        <f t="shared" si="6"/>
        <v>1123321</v>
      </c>
      <c r="M32" s="21">
        <f t="shared" si="6"/>
        <v>681179</v>
      </c>
      <c r="N32" s="21">
        <f t="shared" si="6"/>
        <v>1805586</v>
      </c>
      <c r="O32" s="21">
        <f t="shared" si="6"/>
        <v>575702</v>
      </c>
      <c r="P32" s="21">
        <f t="shared" si="6"/>
        <v>770388</v>
      </c>
      <c r="Q32" s="21">
        <f t="shared" si="6"/>
        <v>657392</v>
      </c>
      <c r="R32" s="21">
        <f t="shared" si="6"/>
        <v>2003482</v>
      </c>
      <c r="S32" s="21">
        <f t="shared" si="6"/>
        <v>606286</v>
      </c>
      <c r="T32" s="21">
        <f t="shared" si="6"/>
        <v>925303</v>
      </c>
      <c r="U32" s="21">
        <f t="shared" si="6"/>
        <v>977711</v>
      </c>
      <c r="V32" s="21">
        <f t="shared" si="6"/>
        <v>2509300</v>
      </c>
      <c r="W32" s="21">
        <f t="shared" si="6"/>
        <v>8270328</v>
      </c>
      <c r="X32" s="21">
        <f t="shared" si="6"/>
        <v>9330993</v>
      </c>
      <c r="Y32" s="21">
        <f t="shared" si="6"/>
        <v>-1060665</v>
      </c>
      <c r="Z32" s="4">
        <f>+IF(X32&lt;&gt;0,+(Y32/X32)*100,0)</f>
        <v>-11.367118162021985</v>
      </c>
      <c r="AA32" s="19">
        <f>SUM(AA33:AA37)</f>
        <v>9330993</v>
      </c>
    </row>
    <row r="33" spans="1:27" ht="12.75">
      <c r="A33" s="5" t="s">
        <v>36</v>
      </c>
      <c r="B33" s="3"/>
      <c r="C33" s="22">
        <v>6239346</v>
      </c>
      <c r="D33" s="22"/>
      <c r="E33" s="23">
        <v>6485244</v>
      </c>
      <c r="F33" s="24">
        <v>7077425</v>
      </c>
      <c r="G33" s="24">
        <v>460574</v>
      </c>
      <c r="H33" s="24">
        <v>510643</v>
      </c>
      <c r="I33" s="24">
        <v>494093</v>
      </c>
      <c r="J33" s="24">
        <v>1465310</v>
      </c>
      <c r="K33" s="24"/>
      <c r="L33" s="24">
        <v>546390</v>
      </c>
      <c r="M33" s="24">
        <v>390876</v>
      </c>
      <c r="N33" s="24">
        <v>937266</v>
      </c>
      <c r="O33" s="24">
        <v>381532</v>
      </c>
      <c r="P33" s="24">
        <v>434287</v>
      </c>
      <c r="Q33" s="24">
        <v>556919</v>
      </c>
      <c r="R33" s="24">
        <v>1372738</v>
      </c>
      <c r="S33" s="24">
        <v>448371</v>
      </c>
      <c r="T33" s="24">
        <v>826443</v>
      </c>
      <c r="U33" s="24">
        <v>875527</v>
      </c>
      <c r="V33" s="24">
        <v>2150341</v>
      </c>
      <c r="W33" s="24">
        <v>5925655</v>
      </c>
      <c r="X33" s="24">
        <v>7077425</v>
      </c>
      <c r="Y33" s="24">
        <v>-1151770</v>
      </c>
      <c r="Z33" s="6">
        <v>-16.27</v>
      </c>
      <c r="AA33" s="22">
        <v>7077425</v>
      </c>
    </row>
    <row r="34" spans="1:27" ht="12.75">
      <c r="A34" s="5" t="s">
        <v>37</v>
      </c>
      <c r="B34" s="3"/>
      <c r="C34" s="22">
        <v>1979772</v>
      </c>
      <c r="D34" s="22"/>
      <c r="E34" s="23">
        <v>4167705</v>
      </c>
      <c r="F34" s="24">
        <v>2253568</v>
      </c>
      <c r="G34" s="24">
        <v>95537</v>
      </c>
      <c r="H34" s="24">
        <v>197004</v>
      </c>
      <c r="I34" s="24">
        <v>194109</v>
      </c>
      <c r="J34" s="24">
        <v>486650</v>
      </c>
      <c r="K34" s="24">
        <v>1086</v>
      </c>
      <c r="L34" s="24">
        <v>576931</v>
      </c>
      <c r="M34" s="24">
        <v>290303</v>
      </c>
      <c r="N34" s="24">
        <v>868320</v>
      </c>
      <c r="O34" s="24">
        <v>194170</v>
      </c>
      <c r="P34" s="24">
        <v>336101</v>
      </c>
      <c r="Q34" s="24">
        <v>100473</v>
      </c>
      <c r="R34" s="24">
        <v>630744</v>
      </c>
      <c r="S34" s="24">
        <v>157915</v>
      </c>
      <c r="T34" s="24">
        <v>98860</v>
      </c>
      <c r="U34" s="24">
        <v>102184</v>
      </c>
      <c r="V34" s="24">
        <v>358959</v>
      </c>
      <c r="W34" s="24">
        <v>2344673</v>
      </c>
      <c r="X34" s="24">
        <v>2253568</v>
      </c>
      <c r="Y34" s="24">
        <v>91105</v>
      </c>
      <c r="Z34" s="6">
        <v>4.04</v>
      </c>
      <c r="AA34" s="22">
        <v>2253568</v>
      </c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1747153</v>
      </c>
      <c r="D38" s="19">
        <f>SUM(D39:D41)</f>
        <v>0</v>
      </c>
      <c r="E38" s="20">
        <f t="shared" si="7"/>
        <v>5163678</v>
      </c>
      <c r="F38" s="21">
        <f t="shared" si="7"/>
        <v>4164761</v>
      </c>
      <c r="G38" s="21">
        <f t="shared" si="7"/>
        <v>238791</v>
      </c>
      <c r="H38" s="21">
        <f t="shared" si="7"/>
        <v>168408</v>
      </c>
      <c r="I38" s="21">
        <f t="shared" si="7"/>
        <v>158244</v>
      </c>
      <c r="J38" s="21">
        <f t="shared" si="7"/>
        <v>565443</v>
      </c>
      <c r="K38" s="21">
        <f t="shared" si="7"/>
        <v>0</v>
      </c>
      <c r="L38" s="21">
        <f t="shared" si="7"/>
        <v>156256</v>
      </c>
      <c r="M38" s="21">
        <f t="shared" si="7"/>
        <v>155503</v>
      </c>
      <c r="N38" s="21">
        <f t="shared" si="7"/>
        <v>311759</v>
      </c>
      <c r="O38" s="21">
        <f t="shared" si="7"/>
        <v>273077</v>
      </c>
      <c r="P38" s="21">
        <f t="shared" si="7"/>
        <v>158063</v>
      </c>
      <c r="Q38" s="21">
        <f t="shared" si="7"/>
        <v>192435</v>
      </c>
      <c r="R38" s="21">
        <f t="shared" si="7"/>
        <v>623575</v>
      </c>
      <c r="S38" s="21">
        <f t="shared" si="7"/>
        <v>131255</v>
      </c>
      <c r="T38" s="21">
        <f t="shared" si="7"/>
        <v>111823</v>
      </c>
      <c r="U38" s="21">
        <f t="shared" si="7"/>
        <v>118941</v>
      </c>
      <c r="V38" s="21">
        <f t="shared" si="7"/>
        <v>362019</v>
      </c>
      <c r="W38" s="21">
        <f t="shared" si="7"/>
        <v>1862796</v>
      </c>
      <c r="X38" s="21">
        <f t="shared" si="7"/>
        <v>4164761</v>
      </c>
      <c r="Y38" s="21">
        <f t="shared" si="7"/>
        <v>-2301965</v>
      </c>
      <c r="Z38" s="4">
        <f>+IF(X38&lt;&gt;0,+(Y38/X38)*100,0)</f>
        <v>-55.2724394028853</v>
      </c>
      <c r="AA38" s="19">
        <f>SUM(AA39:AA41)</f>
        <v>4164761</v>
      </c>
    </row>
    <row r="39" spans="1:27" ht="12.75">
      <c r="A39" s="5" t="s">
        <v>42</v>
      </c>
      <c r="B39" s="3"/>
      <c r="C39" s="22">
        <v>226769</v>
      </c>
      <c r="D39" s="22"/>
      <c r="E39" s="23">
        <v>1862085</v>
      </c>
      <c r="F39" s="24">
        <v>1050387</v>
      </c>
      <c r="G39" s="24">
        <v>108338</v>
      </c>
      <c r="H39" s="24">
        <v>44609</v>
      </c>
      <c r="I39" s="24">
        <v>43957</v>
      </c>
      <c r="J39" s="24">
        <v>196904</v>
      </c>
      <c r="K39" s="24"/>
      <c r="L39" s="24">
        <v>45276</v>
      </c>
      <c r="M39" s="24">
        <v>43800</v>
      </c>
      <c r="N39" s="24">
        <v>89076</v>
      </c>
      <c r="O39" s="24">
        <v>48558</v>
      </c>
      <c r="P39" s="24">
        <v>46240</v>
      </c>
      <c r="Q39" s="24">
        <v>75464</v>
      </c>
      <c r="R39" s="24">
        <v>170262</v>
      </c>
      <c r="S39" s="24"/>
      <c r="T39" s="24"/>
      <c r="U39" s="24">
        <v>4167</v>
      </c>
      <c r="V39" s="24">
        <v>4167</v>
      </c>
      <c r="W39" s="24">
        <v>460409</v>
      </c>
      <c r="X39" s="24">
        <v>1050387</v>
      </c>
      <c r="Y39" s="24">
        <v>-589978</v>
      </c>
      <c r="Z39" s="6">
        <v>-56.17</v>
      </c>
      <c r="AA39" s="22">
        <v>1050387</v>
      </c>
    </row>
    <row r="40" spans="1:27" ht="12.75">
      <c r="A40" s="5" t="s">
        <v>43</v>
      </c>
      <c r="B40" s="3"/>
      <c r="C40" s="22">
        <v>1520384</v>
      </c>
      <c r="D40" s="22"/>
      <c r="E40" s="23">
        <v>3301593</v>
      </c>
      <c r="F40" s="24">
        <v>3114374</v>
      </c>
      <c r="G40" s="24">
        <v>130453</v>
      </c>
      <c r="H40" s="24">
        <v>123799</v>
      </c>
      <c r="I40" s="24">
        <v>114287</v>
      </c>
      <c r="J40" s="24">
        <v>368539</v>
      </c>
      <c r="K40" s="24"/>
      <c r="L40" s="24">
        <v>110980</v>
      </c>
      <c r="M40" s="24">
        <v>111703</v>
      </c>
      <c r="N40" s="24">
        <v>222683</v>
      </c>
      <c r="O40" s="24">
        <v>224519</v>
      </c>
      <c r="P40" s="24">
        <v>111823</v>
      </c>
      <c r="Q40" s="24">
        <v>116971</v>
      </c>
      <c r="R40" s="24">
        <v>453313</v>
      </c>
      <c r="S40" s="24">
        <v>131255</v>
      </c>
      <c r="T40" s="24">
        <v>111823</v>
      </c>
      <c r="U40" s="24">
        <v>114774</v>
      </c>
      <c r="V40" s="24">
        <v>357852</v>
      </c>
      <c r="W40" s="24">
        <v>1402387</v>
      </c>
      <c r="X40" s="24">
        <v>3114374</v>
      </c>
      <c r="Y40" s="24">
        <v>-1711987</v>
      </c>
      <c r="Z40" s="6">
        <v>-54.97</v>
      </c>
      <c r="AA40" s="22">
        <v>3114374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33022993</v>
      </c>
      <c r="D42" s="19">
        <f>SUM(D43:D46)</f>
        <v>0</v>
      </c>
      <c r="E42" s="20">
        <f t="shared" si="8"/>
        <v>63634224</v>
      </c>
      <c r="F42" s="21">
        <f t="shared" si="8"/>
        <v>55203103</v>
      </c>
      <c r="G42" s="21">
        <f t="shared" si="8"/>
        <v>968556</v>
      </c>
      <c r="H42" s="21">
        <f t="shared" si="8"/>
        <v>3787474</v>
      </c>
      <c r="I42" s="21">
        <f t="shared" si="8"/>
        <v>3386240</v>
      </c>
      <c r="J42" s="21">
        <f t="shared" si="8"/>
        <v>8142270</v>
      </c>
      <c r="K42" s="21">
        <f t="shared" si="8"/>
        <v>1410726</v>
      </c>
      <c r="L42" s="21">
        <f t="shared" si="8"/>
        <v>1008542</v>
      </c>
      <c r="M42" s="21">
        <f t="shared" si="8"/>
        <v>2161093</v>
      </c>
      <c r="N42" s="21">
        <f t="shared" si="8"/>
        <v>4580361</v>
      </c>
      <c r="O42" s="21">
        <f t="shared" si="8"/>
        <v>2527432</v>
      </c>
      <c r="P42" s="21">
        <f t="shared" si="8"/>
        <v>2464480</v>
      </c>
      <c r="Q42" s="21">
        <f t="shared" si="8"/>
        <v>2756308</v>
      </c>
      <c r="R42" s="21">
        <f t="shared" si="8"/>
        <v>7748220</v>
      </c>
      <c r="S42" s="21">
        <f t="shared" si="8"/>
        <v>2321953</v>
      </c>
      <c r="T42" s="21">
        <f t="shared" si="8"/>
        <v>2403416</v>
      </c>
      <c r="U42" s="21">
        <f t="shared" si="8"/>
        <v>7748379</v>
      </c>
      <c r="V42" s="21">
        <f t="shared" si="8"/>
        <v>12473748</v>
      </c>
      <c r="W42" s="21">
        <f t="shared" si="8"/>
        <v>32944599</v>
      </c>
      <c r="X42" s="21">
        <f t="shared" si="8"/>
        <v>55203103</v>
      </c>
      <c r="Y42" s="21">
        <f t="shared" si="8"/>
        <v>-22258504</v>
      </c>
      <c r="Z42" s="4">
        <f>+IF(X42&lt;&gt;0,+(Y42/X42)*100,0)</f>
        <v>-40.32111021005468</v>
      </c>
      <c r="AA42" s="19">
        <f>SUM(AA43:AA46)</f>
        <v>55203103</v>
      </c>
    </row>
    <row r="43" spans="1:27" ht="12.75">
      <c r="A43" s="5" t="s">
        <v>46</v>
      </c>
      <c r="B43" s="3"/>
      <c r="C43" s="22">
        <v>19834836</v>
      </c>
      <c r="D43" s="22"/>
      <c r="E43" s="23">
        <v>36007375</v>
      </c>
      <c r="F43" s="24">
        <v>29996399</v>
      </c>
      <c r="G43" s="24">
        <v>167800</v>
      </c>
      <c r="H43" s="24">
        <v>2874896</v>
      </c>
      <c r="I43" s="24">
        <v>2608469</v>
      </c>
      <c r="J43" s="24">
        <v>5651165</v>
      </c>
      <c r="K43" s="24">
        <v>1370161</v>
      </c>
      <c r="L43" s="24">
        <v>205742</v>
      </c>
      <c r="M43" s="24">
        <v>1545526</v>
      </c>
      <c r="N43" s="24">
        <v>3121429</v>
      </c>
      <c r="O43" s="24">
        <v>1564003</v>
      </c>
      <c r="P43" s="24">
        <v>1668247</v>
      </c>
      <c r="Q43" s="24">
        <v>1907455</v>
      </c>
      <c r="R43" s="24">
        <v>5139705</v>
      </c>
      <c r="S43" s="24">
        <v>1567640</v>
      </c>
      <c r="T43" s="24">
        <v>1514448</v>
      </c>
      <c r="U43" s="24">
        <v>6363800</v>
      </c>
      <c r="V43" s="24">
        <v>9445888</v>
      </c>
      <c r="W43" s="24">
        <v>23358187</v>
      </c>
      <c r="X43" s="24">
        <v>29996399</v>
      </c>
      <c r="Y43" s="24">
        <v>-6638212</v>
      </c>
      <c r="Z43" s="6">
        <v>-22.13</v>
      </c>
      <c r="AA43" s="22">
        <v>29996399</v>
      </c>
    </row>
    <row r="44" spans="1:27" ht="12.75">
      <c r="A44" s="5" t="s">
        <v>47</v>
      </c>
      <c r="B44" s="3"/>
      <c r="C44" s="22">
        <v>6997521</v>
      </c>
      <c r="D44" s="22"/>
      <c r="E44" s="23">
        <v>10366815</v>
      </c>
      <c r="F44" s="24">
        <v>8246410</v>
      </c>
      <c r="G44" s="24">
        <v>258058</v>
      </c>
      <c r="H44" s="24">
        <v>223751</v>
      </c>
      <c r="I44" s="24">
        <v>219802</v>
      </c>
      <c r="J44" s="24">
        <v>701611</v>
      </c>
      <c r="K44" s="24"/>
      <c r="L44" s="24">
        <v>233035</v>
      </c>
      <c r="M44" s="24">
        <v>274848</v>
      </c>
      <c r="N44" s="24">
        <v>507883</v>
      </c>
      <c r="O44" s="24">
        <v>238354</v>
      </c>
      <c r="P44" s="24">
        <v>153059</v>
      </c>
      <c r="Q44" s="24">
        <v>194608</v>
      </c>
      <c r="R44" s="24">
        <v>586021</v>
      </c>
      <c r="S44" s="24">
        <v>197892</v>
      </c>
      <c r="T44" s="24">
        <v>274342</v>
      </c>
      <c r="U44" s="24">
        <v>487695</v>
      </c>
      <c r="V44" s="24">
        <v>959929</v>
      </c>
      <c r="W44" s="24">
        <v>2755444</v>
      </c>
      <c r="X44" s="24">
        <v>8246410</v>
      </c>
      <c r="Y44" s="24">
        <v>-5490966</v>
      </c>
      <c r="Z44" s="6">
        <v>-66.59</v>
      </c>
      <c r="AA44" s="22">
        <v>8246410</v>
      </c>
    </row>
    <row r="45" spans="1:27" ht="12.75">
      <c r="A45" s="5" t="s">
        <v>48</v>
      </c>
      <c r="B45" s="3"/>
      <c r="C45" s="25">
        <v>3388362</v>
      </c>
      <c r="D45" s="25"/>
      <c r="E45" s="26">
        <v>9125942</v>
      </c>
      <c r="F45" s="27">
        <v>9378386</v>
      </c>
      <c r="G45" s="27">
        <v>251667</v>
      </c>
      <c r="H45" s="27">
        <v>331296</v>
      </c>
      <c r="I45" s="27">
        <v>256047</v>
      </c>
      <c r="J45" s="27">
        <v>839010</v>
      </c>
      <c r="K45" s="27">
        <v>40565</v>
      </c>
      <c r="L45" s="27">
        <v>294142</v>
      </c>
      <c r="M45" s="27">
        <v>222064</v>
      </c>
      <c r="N45" s="27">
        <v>556771</v>
      </c>
      <c r="O45" s="27">
        <v>293999</v>
      </c>
      <c r="P45" s="27">
        <v>327400</v>
      </c>
      <c r="Q45" s="27">
        <v>328447</v>
      </c>
      <c r="R45" s="27">
        <v>949846</v>
      </c>
      <c r="S45" s="27">
        <v>246970</v>
      </c>
      <c r="T45" s="27">
        <v>302251</v>
      </c>
      <c r="U45" s="27">
        <v>572370</v>
      </c>
      <c r="V45" s="27">
        <v>1121591</v>
      </c>
      <c r="W45" s="27">
        <v>3467218</v>
      </c>
      <c r="X45" s="27">
        <v>9378386</v>
      </c>
      <c r="Y45" s="27">
        <v>-5911168</v>
      </c>
      <c r="Z45" s="7">
        <v>-63.03</v>
      </c>
      <c r="AA45" s="25">
        <v>9378386</v>
      </c>
    </row>
    <row r="46" spans="1:27" ht="12.75">
      <c r="A46" s="5" t="s">
        <v>49</v>
      </c>
      <c r="B46" s="3"/>
      <c r="C46" s="22">
        <v>2802274</v>
      </c>
      <c r="D46" s="22"/>
      <c r="E46" s="23">
        <v>8134092</v>
      </c>
      <c r="F46" s="24">
        <v>7581908</v>
      </c>
      <c r="G46" s="24">
        <v>291031</v>
      </c>
      <c r="H46" s="24">
        <v>357531</v>
      </c>
      <c r="I46" s="24">
        <v>301922</v>
      </c>
      <c r="J46" s="24">
        <v>950484</v>
      </c>
      <c r="K46" s="24"/>
      <c r="L46" s="24">
        <v>275623</v>
      </c>
      <c r="M46" s="24">
        <v>118655</v>
      </c>
      <c r="N46" s="24">
        <v>394278</v>
      </c>
      <c r="O46" s="24">
        <v>431076</v>
      </c>
      <c r="P46" s="24">
        <v>315774</v>
      </c>
      <c r="Q46" s="24">
        <v>325798</v>
      </c>
      <c r="R46" s="24">
        <v>1072648</v>
      </c>
      <c r="S46" s="24">
        <v>309451</v>
      </c>
      <c r="T46" s="24">
        <v>312375</v>
      </c>
      <c r="U46" s="24">
        <v>324514</v>
      </c>
      <c r="V46" s="24">
        <v>946340</v>
      </c>
      <c r="W46" s="24">
        <v>3363750</v>
      </c>
      <c r="X46" s="24">
        <v>7581908</v>
      </c>
      <c r="Y46" s="24">
        <v>-4218158</v>
      </c>
      <c r="Z46" s="6">
        <v>-55.63</v>
      </c>
      <c r="AA46" s="22">
        <v>7581908</v>
      </c>
    </row>
    <row r="47" spans="1:27" ht="12.75">
      <c r="A47" s="2" t="s">
        <v>50</v>
      </c>
      <c r="B47" s="8" t="s">
        <v>51</v>
      </c>
      <c r="C47" s="19">
        <v>332586</v>
      </c>
      <c r="D47" s="19"/>
      <c r="E47" s="20">
        <v>47959</v>
      </c>
      <c r="F47" s="21">
        <v>32959</v>
      </c>
      <c r="G47" s="21">
        <v>5096</v>
      </c>
      <c r="H47" s="21">
        <v>516</v>
      </c>
      <c r="I47" s="21">
        <v>5056</v>
      </c>
      <c r="J47" s="21">
        <v>10668</v>
      </c>
      <c r="K47" s="21"/>
      <c r="L47" s="21"/>
      <c r="M47" s="21">
        <v>41</v>
      </c>
      <c r="N47" s="21">
        <v>41</v>
      </c>
      <c r="O47" s="21"/>
      <c r="P47" s="21"/>
      <c r="Q47" s="21">
        <v>198</v>
      </c>
      <c r="R47" s="21">
        <v>198</v>
      </c>
      <c r="S47" s="21"/>
      <c r="T47" s="21"/>
      <c r="U47" s="21">
        <v>186</v>
      </c>
      <c r="V47" s="21">
        <v>186</v>
      </c>
      <c r="W47" s="21">
        <v>11093</v>
      </c>
      <c r="X47" s="21">
        <v>32959</v>
      </c>
      <c r="Y47" s="21">
        <v>-21866</v>
      </c>
      <c r="Z47" s="4">
        <v>-66.34</v>
      </c>
      <c r="AA47" s="19">
        <v>32959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102951473</v>
      </c>
      <c r="D48" s="40">
        <f>+D28+D32+D38+D42+D47</f>
        <v>0</v>
      </c>
      <c r="E48" s="41">
        <f t="shared" si="9"/>
        <v>117632271</v>
      </c>
      <c r="F48" s="42">
        <f t="shared" si="9"/>
        <v>109820851</v>
      </c>
      <c r="G48" s="42">
        <f t="shared" si="9"/>
        <v>4667606</v>
      </c>
      <c r="H48" s="42">
        <f t="shared" si="9"/>
        <v>7439800</v>
      </c>
      <c r="I48" s="42">
        <f t="shared" si="9"/>
        <v>8079141</v>
      </c>
      <c r="J48" s="42">
        <f t="shared" si="9"/>
        <v>20186547</v>
      </c>
      <c r="K48" s="42">
        <f t="shared" si="9"/>
        <v>1501435</v>
      </c>
      <c r="L48" s="42">
        <f t="shared" si="9"/>
        <v>6222208</v>
      </c>
      <c r="M48" s="42">
        <f t="shared" si="9"/>
        <v>6650216</v>
      </c>
      <c r="N48" s="42">
        <f t="shared" si="9"/>
        <v>14373859</v>
      </c>
      <c r="O48" s="42">
        <f t="shared" si="9"/>
        <v>6181095</v>
      </c>
      <c r="P48" s="42">
        <f t="shared" si="9"/>
        <v>6131164</v>
      </c>
      <c r="Q48" s="42">
        <f t="shared" si="9"/>
        <v>6539633</v>
      </c>
      <c r="R48" s="42">
        <f t="shared" si="9"/>
        <v>18851892</v>
      </c>
      <c r="S48" s="42">
        <f t="shared" si="9"/>
        <v>5043235</v>
      </c>
      <c r="T48" s="42">
        <f t="shared" si="9"/>
        <v>6095736</v>
      </c>
      <c r="U48" s="42">
        <f t="shared" si="9"/>
        <v>12701385</v>
      </c>
      <c r="V48" s="42">
        <f t="shared" si="9"/>
        <v>23840356</v>
      </c>
      <c r="W48" s="42">
        <f t="shared" si="9"/>
        <v>77252654</v>
      </c>
      <c r="X48" s="42">
        <f t="shared" si="9"/>
        <v>109820851</v>
      </c>
      <c r="Y48" s="42">
        <f t="shared" si="9"/>
        <v>-32568197</v>
      </c>
      <c r="Z48" s="43">
        <f>+IF(X48&lt;&gt;0,+(Y48/X48)*100,0)</f>
        <v>-29.655749981394695</v>
      </c>
      <c r="AA48" s="40">
        <f>+AA28+AA32+AA38+AA42+AA47</f>
        <v>109820851</v>
      </c>
    </row>
    <row r="49" spans="1:27" ht="12.75">
      <c r="A49" s="14" t="s">
        <v>88</v>
      </c>
      <c r="B49" s="15"/>
      <c r="C49" s="44">
        <f aca="true" t="shared" si="10" ref="C49:Y49">+C25-C48</f>
        <v>21221450</v>
      </c>
      <c r="D49" s="44">
        <f>+D25-D48</f>
        <v>0</v>
      </c>
      <c r="E49" s="45">
        <f t="shared" si="10"/>
        <v>20779385</v>
      </c>
      <c r="F49" s="46">
        <f t="shared" si="10"/>
        <v>28182178</v>
      </c>
      <c r="G49" s="46">
        <f t="shared" si="10"/>
        <v>-769003</v>
      </c>
      <c r="H49" s="46">
        <f t="shared" si="10"/>
        <v>7998396</v>
      </c>
      <c r="I49" s="46">
        <f t="shared" si="10"/>
        <v>622166</v>
      </c>
      <c r="J49" s="46">
        <f t="shared" si="10"/>
        <v>7851559</v>
      </c>
      <c r="K49" s="46">
        <f t="shared" si="10"/>
        <v>-1451524</v>
      </c>
      <c r="L49" s="46">
        <f t="shared" si="10"/>
        <v>-805533</v>
      </c>
      <c r="M49" s="46">
        <f t="shared" si="10"/>
        <v>8033940</v>
      </c>
      <c r="N49" s="46">
        <f t="shared" si="10"/>
        <v>5776883</v>
      </c>
      <c r="O49" s="46">
        <f t="shared" si="10"/>
        <v>-810376</v>
      </c>
      <c r="P49" s="46">
        <f t="shared" si="10"/>
        <v>2517897</v>
      </c>
      <c r="Q49" s="46">
        <f t="shared" si="10"/>
        <v>7220625</v>
      </c>
      <c r="R49" s="46">
        <f t="shared" si="10"/>
        <v>8928146</v>
      </c>
      <c r="S49" s="46">
        <f t="shared" si="10"/>
        <v>517611</v>
      </c>
      <c r="T49" s="46">
        <f t="shared" si="10"/>
        <v>1599627</v>
      </c>
      <c r="U49" s="46">
        <f t="shared" si="10"/>
        <v>-2185960</v>
      </c>
      <c r="V49" s="46">
        <f t="shared" si="10"/>
        <v>-68722</v>
      </c>
      <c r="W49" s="46">
        <f t="shared" si="10"/>
        <v>22487866</v>
      </c>
      <c r="X49" s="46">
        <f>IF(F25=F48,0,X25-X48)</f>
        <v>28182178</v>
      </c>
      <c r="Y49" s="46">
        <f t="shared" si="10"/>
        <v>-5694312</v>
      </c>
      <c r="Z49" s="47">
        <f>+IF(X49&lt;&gt;0,+(Y49/X49)*100,0)</f>
        <v>-20.205365248917243</v>
      </c>
      <c r="AA49" s="44">
        <f>+AA25-AA48</f>
        <v>28182178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243049322</v>
      </c>
      <c r="F5" s="21">
        <f t="shared" si="0"/>
        <v>243049322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8887876</v>
      </c>
      <c r="L5" s="21">
        <f t="shared" si="0"/>
        <v>9400141</v>
      </c>
      <c r="M5" s="21">
        <f t="shared" si="0"/>
        <v>36995168</v>
      </c>
      <c r="N5" s="21">
        <f t="shared" si="0"/>
        <v>55283185</v>
      </c>
      <c r="O5" s="21">
        <f t="shared" si="0"/>
        <v>8887464</v>
      </c>
      <c r="P5" s="21">
        <f t="shared" si="0"/>
        <v>9128926</v>
      </c>
      <c r="Q5" s="21">
        <f t="shared" si="0"/>
        <v>29803583</v>
      </c>
      <c r="R5" s="21">
        <f t="shared" si="0"/>
        <v>47819973</v>
      </c>
      <c r="S5" s="21">
        <f t="shared" si="0"/>
        <v>8642972</v>
      </c>
      <c r="T5" s="21">
        <f t="shared" si="0"/>
        <v>8647689</v>
      </c>
      <c r="U5" s="21">
        <f t="shared" si="0"/>
        <v>8810444</v>
      </c>
      <c r="V5" s="21">
        <f t="shared" si="0"/>
        <v>26101105</v>
      </c>
      <c r="W5" s="21">
        <f t="shared" si="0"/>
        <v>129204263</v>
      </c>
      <c r="X5" s="21">
        <f t="shared" si="0"/>
        <v>243049322</v>
      </c>
      <c r="Y5" s="21">
        <f t="shared" si="0"/>
        <v>-113845059</v>
      </c>
      <c r="Z5" s="4">
        <f>+IF(X5&lt;&gt;0,+(Y5/X5)*100,0)</f>
        <v>-46.84031128463712</v>
      </c>
      <c r="AA5" s="19">
        <f>SUM(AA6:AA8)</f>
        <v>243049322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/>
      <c r="D7" s="25"/>
      <c r="E7" s="26">
        <v>243049322</v>
      </c>
      <c r="F7" s="27">
        <v>243049322</v>
      </c>
      <c r="G7" s="27"/>
      <c r="H7" s="27"/>
      <c r="I7" s="27"/>
      <c r="J7" s="27"/>
      <c r="K7" s="27">
        <v>8887876</v>
      </c>
      <c r="L7" s="27">
        <v>9400141</v>
      </c>
      <c r="M7" s="27">
        <v>36995168</v>
      </c>
      <c r="N7" s="27">
        <v>55283185</v>
      </c>
      <c r="O7" s="27">
        <v>8887464</v>
      </c>
      <c r="P7" s="27">
        <v>9128926</v>
      </c>
      <c r="Q7" s="27">
        <v>29803583</v>
      </c>
      <c r="R7" s="27">
        <v>47819973</v>
      </c>
      <c r="S7" s="27">
        <v>8642972</v>
      </c>
      <c r="T7" s="27">
        <v>8647689</v>
      </c>
      <c r="U7" s="27">
        <v>8810444</v>
      </c>
      <c r="V7" s="27">
        <v>26101105</v>
      </c>
      <c r="W7" s="27">
        <v>129204263</v>
      </c>
      <c r="X7" s="27">
        <v>243049322</v>
      </c>
      <c r="Y7" s="27">
        <v>-113845059</v>
      </c>
      <c r="Z7" s="7">
        <v>-46.84</v>
      </c>
      <c r="AA7" s="25">
        <v>243049322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18413829</v>
      </c>
      <c r="F9" s="21">
        <f t="shared" si="1"/>
        <v>20047530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1217782</v>
      </c>
      <c r="L9" s="21">
        <f t="shared" si="1"/>
        <v>2479316</v>
      </c>
      <c r="M9" s="21">
        <f t="shared" si="1"/>
        <v>1547382</v>
      </c>
      <c r="N9" s="21">
        <f t="shared" si="1"/>
        <v>5244480</v>
      </c>
      <c r="O9" s="21">
        <f t="shared" si="1"/>
        <v>1547900</v>
      </c>
      <c r="P9" s="21">
        <f t="shared" si="1"/>
        <v>1199448</v>
      </c>
      <c r="Q9" s="21">
        <f t="shared" si="1"/>
        <v>577670</v>
      </c>
      <c r="R9" s="21">
        <f t="shared" si="1"/>
        <v>3325018</v>
      </c>
      <c r="S9" s="21">
        <f t="shared" si="1"/>
        <v>473134</v>
      </c>
      <c r="T9" s="21">
        <f t="shared" si="1"/>
        <v>352269</v>
      </c>
      <c r="U9" s="21">
        <f t="shared" si="1"/>
        <v>664335</v>
      </c>
      <c r="V9" s="21">
        <f t="shared" si="1"/>
        <v>1489738</v>
      </c>
      <c r="W9" s="21">
        <f t="shared" si="1"/>
        <v>10059236</v>
      </c>
      <c r="X9" s="21">
        <f t="shared" si="1"/>
        <v>20047530</v>
      </c>
      <c r="Y9" s="21">
        <f t="shared" si="1"/>
        <v>-9988294</v>
      </c>
      <c r="Z9" s="4">
        <f>+IF(X9&lt;&gt;0,+(Y9/X9)*100,0)</f>
        <v>-49.823065484875194</v>
      </c>
      <c r="AA9" s="19">
        <f>SUM(AA10:AA14)</f>
        <v>20047530</v>
      </c>
    </row>
    <row r="10" spans="1:27" ht="12.75">
      <c r="A10" s="5" t="s">
        <v>36</v>
      </c>
      <c r="B10" s="3"/>
      <c r="C10" s="22"/>
      <c r="D10" s="22"/>
      <c r="E10" s="23">
        <v>3466680</v>
      </c>
      <c r="F10" s="24">
        <v>3591538</v>
      </c>
      <c r="G10" s="24"/>
      <c r="H10" s="24"/>
      <c r="I10" s="24"/>
      <c r="J10" s="24"/>
      <c r="K10" s="24">
        <v>446769</v>
      </c>
      <c r="L10" s="24">
        <v>216175</v>
      </c>
      <c r="M10" s="24">
        <v>644808</v>
      </c>
      <c r="N10" s="24">
        <v>1307752</v>
      </c>
      <c r="O10" s="24">
        <v>614253</v>
      </c>
      <c r="P10" s="24">
        <v>392747</v>
      </c>
      <c r="Q10" s="24">
        <v>400811</v>
      </c>
      <c r="R10" s="24">
        <v>1407811</v>
      </c>
      <c r="S10" s="24">
        <v>455522</v>
      </c>
      <c r="T10" s="24">
        <v>295911</v>
      </c>
      <c r="U10" s="24">
        <v>649222</v>
      </c>
      <c r="V10" s="24">
        <v>1400655</v>
      </c>
      <c r="W10" s="24">
        <v>4116218</v>
      </c>
      <c r="X10" s="24">
        <v>3591538</v>
      </c>
      <c r="Y10" s="24">
        <v>524680</v>
      </c>
      <c r="Z10" s="6">
        <v>14.61</v>
      </c>
      <c r="AA10" s="22">
        <v>3591538</v>
      </c>
    </row>
    <row r="11" spans="1:27" ht="12.75">
      <c r="A11" s="5" t="s">
        <v>37</v>
      </c>
      <c r="B11" s="3"/>
      <c r="C11" s="22"/>
      <c r="D11" s="22"/>
      <c r="E11" s="23">
        <v>4542600</v>
      </c>
      <c r="F11" s="24">
        <v>4542600</v>
      </c>
      <c r="G11" s="24"/>
      <c r="H11" s="24"/>
      <c r="I11" s="24"/>
      <c r="J11" s="24"/>
      <c r="K11" s="24">
        <v>294212</v>
      </c>
      <c r="L11" s="24">
        <v>347647</v>
      </c>
      <c r="M11" s="24">
        <v>605785</v>
      </c>
      <c r="N11" s="24">
        <v>1247644</v>
      </c>
      <c r="O11" s="24">
        <v>505662</v>
      </c>
      <c r="P11" s="24">
        <v>408619</v>
      </c>
      <c r="Q11" s="24">
        <v>-135230</v>
      </c>
      <c r="R11" s="24">
        <v>779051</v>
      </c>
      <c r="S11" s="24">
        <v>5275</v>
      </c>
      <c r="T11" s="24">
        <v>-12151</v>
      </c>
      <c r="U11" s="24">
        <v>12907</v>
      </c>
      <c r="V11" s="24">
        <v>6031</v>
      </c>
      <c r="W11" s="24">
        <v>2032726</v>
      </c>
      <c r="X11" s="24">
        <v>4542600</v>
      </c>
      <c r="Y11" s="24">
        <v>-2509874</v>
      </c>
      <c r="Z11" s="6">
        <v>-55.25</v>
      </c>
      <c r="AA11" s="22">
        <v>4542600</v>
      </c>
    </row>
    <row r="12" spans="1:27" ht="12.75">
      <c r="A12" s="5" t="s">
        <v>38</v>
      </c>
      <c r="B12" s="3"/>
      <c r="C12" s="22"/>
      <c r="D12" s="22"/>
      <c r="E12" s="23">
        <v>9754549</v>
      </c>
      <c r="F12" s="24">
        <v>11263392</v>
      </c>
      <c r="G12" s="24"/>
      <c r="H12" s="24"/>
      <c r="I12" s="24"/>
      <c r="J12" s="24"/>
      <c r="K12" s="24">
        <v>476801</v>
      </c>
      <c r="L12" s="24">
        <v>1915494</v>
      </c>
      <c r="M12" s="24">
        <v>296789</v>
      </c>
      <c r="N12" s="24">
        <v>2689084</v>
      </c>
      <c r="O12" s="24">
        <v>427985</v>
      </c>
      <c r="P12" s="24">
        <v>398082</v>
      </c>
      <c r="Q12" s="24">
        <v>311528</v>
      </c>
      <c r="R12" s="24">
        <v>1137595</v>
      </c>
      <c r="S12" s="24">
        <v>12337</v>
      </c>
      <c r="T12" s="24">
        <v>68509</v>
      </c>
      <c r="U12" s="24">
        <v>1645</v>
      </c>
      <c r="V12" s="24">
        <v>82491</v>
      </c>
      <c r="W12" s="24">
        <v>3909170</v>
      </c>
      <c r="X12" s="24">
        <v>11263392</v>
      </c>
      <c r="Y12" s="24">
        <v>-7354222</v>
      </c>
      <c r="Z12" s="6">
        <v>-65.29</v>
      </c>
      <c r="AA12" s="22">
        <v>11263392</v>
      </c>
    </row>
    <row r="13" spans="1:27" ht="12.75">
      <c r="A13" s="5" t="s">
        <v>39</v>
      </c>
      <c r="B13" s="3"/>
      <c r="C13" s="22"/>
      <c r="D13" s="22"/>
      <c r="E13" s="23">
        <v>650000</v>
      </c>
      <c r="F13" s="24">
        <v>650000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>
        <v>561</v>
      </c>
      <c r="R13" s="24">
        <v>561</v>
      </c>
      <c r="S13" s="24"/>
      <c r="T13" s="24"/>
      <c r="U13" s="24">
        <v>561</v>
      </c>
      <c r="V13" s="24">
        <v>561</v>
      </c>
      <c r="W13" s="24">
        <v>1122</v>
      </c>
      <c r="X13" s="24">
        <v>650000</v>
      </c>
      <c r="Y13" s="24">
        <v>-648878</v>
      </c>
      <c r="Z13" s="6">
        <v>-99.83</v>
      </c>
      <c r="AA13" s="22">
        <v>650000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39762123</v>
      </c>
      <c r="F15" s="21">
        <f t="shared" si="2"/>
        <v>40875738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-16408</v>
      </c>
      <c r="L15" s="21">
        <f t="shared" si="2"/>
        <v>-4012763</v>
      </c>
      <c r="M15" s="21">
        <f t="shared" si="2"/>
        <v>3764647</v>
      </c>
      <c r="N15" s="21">
        <f t="shared" si="2"/>
        <v>-264524</v>
      </c>
      <c r="O15" s="21">
        <f t="shared" si="2"/>
        <v>4235518</v>
      </c>
      <c r="P15" s="21">
        <f t="shared" si="2"/>
        <v>-934513</v>
      </c>
      <c r="Q15" s="21">
        <f t="shared" si="2"/>
        <v>2371268</v>
      </c>
      <c r="R15" s="21">
        <f t="shared" si="2"/>
        <v>5672273</v>
      </c>
      <c r="S15" s="21">
        <f t="shared" si="2"/>
        <v>-175805</v>
      </c>
      <c r="T15" s="21">
        <f t="shared" si="2"/>
        <v>1354604</v>
      </c>
      <c r="U15" s="21">
        <f t="shared" si="2"/>
        <v>-9380393</v>
      </c>
      <c r="V15" s="21">
        <f t="shared" si="2"/>
        <v>-8201594</v>
      </c>
      <c r="W15" s="21">
        <f t="shared" si="2"/>
        <v>-2793845</v>
      </c>
      <c r="X15" s="21">
        <f t="shared" si="2"/>
        <v>40875738</v>
      </c>
      <c r="Y15" s="21">
        <f t="shared" si="2"/>
        <v>-43669583</v>
      </c>
      <c r="Z15" s="4">
        <f>+IF(X15&lt;&gt;0,+(Y15/X15)*100,0)</f>
        <v>-106.83497139550116</v>
      </c>
      <c r="AA15" s="19">
        <f>SUM(AA16:AA18)</f>
        <v>40875738</v>
      </c>
    </row>
    <row r="16" spans="1:27" ht="12.75">
      <c r="A16" s="5" t="s">
        <v>42</v>
      </c>
      <c r="B16" s="3"/>
      <c r="C16" s="22"/>
      <c r="D16" s="22"/>
      <c r="E16" s="23">
        <v>39577183</v>
      </c>
      <c r="F16" s="24">
        <v>40690798</v>
      </c>
      <c r="G16" s="24"/>
      <c r="H16" s="24"/>
      <c r="I16" s="24"/>
      <c r="J16" s="24"/>
      <c r="K16" s="24">
        <v>-27345</v>
      </c>
      <c r="L16" s="24">
        <v>-4027226</v>
      </c>
      <c r="M16" s="24">
        <v>3757539</v>
      </c>
      <c r="N16" s="24">
        <v>-297032</v>
      </c>
      <c r="O16" s="24">
        <v>4223569</v>
      </c>
      <c r="P16" s="24">
        <v>-937702</v>
      </c>
      <c r="Q16" s="24">
        <v>2368388</v>
      </c>
      <c r="R16" s="24">
        <v>5654255</v>
      </c>
      <c r="S16" s="24">
        <v>-178466</v>
      </c>
      <c r="T16" s="24">
        <v>1346247</v>
      </c>
      <c r="U16" s="24">
        <v>-9719465</v>
      </c>
      <c r="V16" s="24">
        <v>-8551684</v>
      </c>
      <c r="W16" s="24">
        <v>-3194461</v>
      </c>
      <c r="X16" s="24">
        <v>40690798</v>
      </c>
      <c r="Y16" s="24">
        <v>-43885259</v>
      </c>
      <c r="Z16" s="6">
        <v>-107.85</v>
      </c>
      <c r="AA16" s="22">
        <v>40690798</v>
      </c>
    </row>
    <row r="17" spans="1:27" ht="12.75">
      <c r="A17" s="5" t="s">
        <v>43</v>
      </c>
      <c r="B17" s="3"/>
      <c r="C17" s="22"/>
      <c r="D17" s="22"/>
      <c r="E17" s="23">
        <v>184940</v>
      </c>
      <c r="F17" s="24">
        <v>184940</v>
      </c>
      <c r="G17" s="24"/>
      <c r="H17" s="24"/>
      <c r="I17" s="24"/>
      <c r="J17" s="24"/>
      <c r="K17" s="24">
        <v>10937</v>
      </c>
      <c r="L17" s="24">
        <v>14463</v>
      </c>
      <c r="M17" s="24">
        <v>7108</v>
      </c>
      <c r="N17" s="24">
        <v>32508</v>
      </c>
      <c r="O17" s="24">
        <v>11949</v>
      </c>
      <c r="P17" s="24">
        <v>3189</v>
      </c>
      <c r="Q17" s="24">
        <v>2880</v>
      </c>
      <c r="R17" s="24">
        <v>18018</v>
      </c>
      <c r="S17" s="24">
        <v>2661</v>
      </c>
      <c r="T17" s="24">
        <v>8357</v>
      </c>
      <c r="U17" s="24">
        <v>339072</v>
      </c>
      <c r="V17" s="24">
        <v>350090</v>
      </c>
      <c r="W17" s="24">
        <v>400616</v>
      </c>
      <c r="X17" s="24">
        <v>184940</v>
      </c>
      <c r="Y17" s="24">
        <v>215676</v>
      </c>
      <c r="Z17" s="6">
        <v>116.62</v>
      </c>
      <c r="AA17" s="22">
        <v>184940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506156537</v>
      </c>
      <c r="F19" s="21">
        <f t="shared" si="3"/>
        <v>513610544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35738146</v>
      </c>
      <c r="L19" s="21">
        <f t="shared" si="3"/>
        <v>38295236</v>
      </c>
      <c r="M19" s="21">
        <f t="shared" si="3"/>
        <v>43190488</v>
      </c>
      <c r="N19" s="21">
        <f t="shared" si="3"/>
        <v>117223870</v>
      </c>
      <c r="O19" s="21">
        <f t="shared" si="3"/>
        <v>42560008</v>
      </c>
      <c r="P19" s="21">
        <f t="shared" si="3"/>
        <v>35190580</v>
      </c>
      <c r="Q19" s="21">
        <f t="shared" si="3"/>
        <v>46019926</v>
      </c>
      <c r="R19" s="21">
        <f t="shared" si="3"/>
        <v>123770514</v>
      </c>
      <c r="S19" s="21">
        <f t="shared" si="3"/>
        <v>40464711</v>
      </c>
      <c r="T19" s="21">
        <f t="shared" si="3"/>
        <v>30567266</v>
      </c>
      <c r="U19" s="21">
        <f t="shared" si="3"/>
        <v>34759421</v>
      </c>
      <c r="V19" s="21">
        <f t="shared" si="3"/>
        <v>105791398</v>
      </c>
      <c r="W19" s="21">
        <f t="shared" si="3"/>
        <v>346785782</v>
      </c>
      <c r="X19" s="21">
        <f t="shared" si="3"/>
        <v>513610544</v>
      </c>
      <c r="Y19" s="21">
        <f t="shared" si="3"/>
        <v>-166824762</v>
      </c>
      <c r="Z19" s="4">
        <f>+IF(X19&lt;&gt;0,+(Y19/X19)*100,0)</f>
        <v>-32.4807899582373</v>
      </c>
      <c r="AA19" s="19">
        <f>SUM(AA20:AA23)</f>
        <v>513610544</v>
      </c>
    </row>
    <row r="20" spans="1:27" ht="12.75">
      <c r="A20" s="5" t="s">
        <v>46</v>
      </c>
      <c r="B20" s="3"/>
      <c r="C20" s="22"/>
      <c r="D20" s="22"/>
      <c r="E20" s="23">
        <v>353999521</v>
      </c>
      <c r="F20" s="24">
        <v>350749524</v>
      </c>
      <c r="G20" s="24"/>
      <c r="H20" s="24"/>
      <c r="I20" s="24"/>
      <c r="J20" s="24"/>
      <c r="K20" s="24">
        <v>24832547</v>
      </c>
      <c r="L20" s="24">
        <v>25223540</v>
      </c>
      <c r="M20" s="24">
        <v>27271092</v>
      </c>
      <c r="N20" s="24">
        <v>77327179</v>
      </c>
      <c r="O20" s="24">
        <v>28466152</v>
      </c>
      <c r="P20" s="24">
        <v>27599596</v>
      </c>
      <c r="Q20" s="24">
        <v>30549648</v>
      </c>
      <c r="R20" s="24">
        <v>86615396</v>
      </c>
      <c r="S20" s="24">
        <v>27052947</v>
      </c>
      <c r="T20" s="24">
        <v>19233935</v>
      </c>
      <c r="U20" s="24">
        <v>24118191</v>
      </c>
      <c r="V20" s="24">
        <v>70405073</v>
      </c>
      <c r="W20" s="24">
        <v>234347648</v>
      </c>
      <c r="X20" s="24">
        <v>350749524</v>
      </c>
      <c r="Y20" s="24">
        <v>-116401876</v>
      </c>
      <c r="Z20" s="6">
        <v>-33.19</v>
      </c>
      <c r="AA20" s="22">
        <v>350749524</v>
      </c>
    </row>
    <row r="21" spans="1:27" ht="12.75">
      <c r="A21" s="5" t="s">
        <v>47</v>
      </c>
      <c r="B21" s="3"/>
      <c r="C21" s="22"/>
      <c r="D21" s="22"/>
      <c r="E21" s="23">
        <v>77794277</v>
      </c>
      <c r="F21" s="24">
        <v>88248289</v>
      </c>
      <c r="G21" s="24"/>
      <c r="H21" s="24"/>
      <c r="I21" s="24"/>
      <c r="J21" s="24"/>
      <c r="K21" s="24">
        <v>4676794</v>
      </c>
      <c r="L21" s="24">
        <v>6792406</v>
      </c>
      <c r="M21" s="24">
        <v>9740816</v>
      </c>
      <c r="N21" s="24">
        <v>21210016</v>
      </c>
      <c r="O21" s="24">
        <v>7934972</v>
      </c>
      <c r="P21" s="24">
        <v>1399726</v>
      </c>
      <c r="Q21" s="24">
        <v>9300484</v>
      </c>
      <c r="R21" s="24">
        <v>18635182</v>
      </c>
      <c r="S21" s="24">
        <v>7401188</v>
      </c>
      <c r="T21" s="24">
        <v>5167604</v>
      </c>
      <c r="U21" s="24">
        <v>4530871</v>
      </c>
      <c r="V21" s="24">
        <v>17099663</v>
      </c>
      <c r="W21" s="24">
        <v>56944861</v>
      </c>
      <c r="X21" s="24">
        <v>88248289</v>
      </c>
      <c r="Y21" s="24">
        <v>-31303428</v>
      </c>
      <c r="Z21" s="6">
        <v>-35.47</v>
      </c>
      <c r="AA21" s="22">
        <v>88248289</v>
      </c>
    </row>
    <row r="22" spans="1:27" ht="12.75">
      <c r="A22" s="5" t="s">
        <v>48</v>
      </c>
      <c r="B22" s="3"/>
      <c r="C22" s="25"/>
      <c r="D22" s="25"/>
      <c r="E22" s="26">
        <v>39500192</v>
      </c>
      <c r="F22" s="27">
        <v>39750185</v>
      </c>
      <c r="G22" s="27"/>
      <c r="H22" s="27"/>
      <c r="I22" s="27"/>
      <c r="J22" s="27"/>
      <c r="K22" s="27">
        <v>3273649</v>
      </c>
      <c r="L22" s="27">
        <v>3290403</v>
      </c>
      <c r="M22" s="27">
        <v>3261795</v>
      </c>
      <c r="N22" s="27">
        <v>9825847</v>
      </c>
      <c r="O22" s="27">
        <v>3230731</v>
      </c>
      <c r="P22" s="27">
        <v>3276943</v>
      </c>
      <c r="Q22" s="27">
        <v>3244646</v>
      </c>
      <c r="R22" s="27">
        <v>9752320</v>
      </c>
      <c r="S22" s="27">
        <v>3139802</v>
      </c>
      <c r="T22" s="27">
        <v>3268174</v>
      </c>
      <c r="U22" s="27">
        <v>3222890</v>
      </c>
      <c r="V22" s="27">
        <v>9630866</v>
      </c>
      <c r="W22" s="27">
        <v>29209033</v>
      </c>
      <c r="X22" s="27">
        <v>39750185</v>
      </c>
      <c r="Y22" s="27">
        <v>-10541152</v>
      </c>
      <c r="Z22" s="7">
        <v>-26.52</v>
      </c>
      <c r="AA22" s="25">
        <v>39750185</v>
      </c>
    </row>
    <row r="23" spans="1:27" ht="12.75">
      <c r="A23" s="5" t="s">
        <v>49</v>
      </c>
      <c r="B23" s="3"/>
      <c r="C23" s="22"/>
      <c r="D23" s="22"/>
      <c r="E23" s="23">
        <v>34862547</v>
      </c>
      <c r="F23" s="24">
        <v>34862546</v>
      </c>
      <c r="G23" s="24"/>
      <c r="H23" s="24"/>
      <c r="I23" s="24"/>
      <c r="J23" s="24"/>
      <c r="K23" s="24">
        <v>2955156</v>
      </c>
      <c r="L23" s="24">
        <v>2988887</v>
      </c>
      <c r="M23" s="24">
        <v>2916785</v>
      </c>
      <c r="N23" s="24">
        <v>8860828</v>
      </c>
      <c r="O23" s="24">
        <v>2928153</v>
      </c>
      <c r="P23" s="24">
        <v>2914315</v>
      </c>
      <c r="Q23" s="24">
        <v>2925148</v>
      </c>
      <c r="R23" s="24">
        <v>8767616</v>
      </c>
      <c r="S23" s="24">
        <v>2870774</v>
      </c>
      <c r="T23" s="24">
        <v>2897553</v>
      </c>
      <c r="U23" s="24">
        <v>2887469</v>
      </c>
      <c r="V23" s="24">
        <v>8655796</v>
      </c>
      <c r="W23" s="24">
        <v>26284240</v>
      </c>
      <c r="X23" s="24">
        <v>34862546</v>
      </c>
      <c r="Y23" s="24">
        <v>-8578306</v>
      </c>
      <c r="Z23" s="6">
        <v>-24.61</v>
      </c>
      <c r="AA23" s="22">
        <v>34862546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807381811</v>
      </c>
      <c r="F25" s="42">
        <f t="shared" si="4"/>
        <v>817583134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45827396</v>
      </c>
      <c r="L25" s="42">
        <f t="shared" si="4"/>
        <v>46161930</v>
      </c>
      <c r="M25" s="42">
        <f t="shared" si="4"/>
        <v>85497685</v>
      </c>
      <c r="N25" s="42">
        <f t="shared" si="4"/>
        <v>177487011</v>
      </c>
      <c r="O25" s="42">
        <f t="shared" si="4"/>
        <v>57230890</v>
      </c>
      <c r="P25" s="42">
        <f t="shared" si="4"/>
        <v>44584441</v>
      </c>
      <c r="Q25" s="42">
        <f t="shared" si="4"/>
        <v>78772447</v>
      </c>
      <c r="R25" s="42">
        <f t="shared" si="4"/>
        <v>180587778</v>
      </c>
      <c r="S25" s="42">
        <f t="shared" si="4"/>
        <v>49405012</v>
      </c>
      <c r="T25" s="42">
        <f t="shared" si="4"/>
        <v>40921828</v>
      </c>
      <c r="U25" s="42">
        <f t="shared" si="4"/>
        <v>34853807</v>
      </c>
      <c r="V25" s="42">
        <f t="shared" si="4"/>
        <v>125180647</v>
      </c>
      <c r="W25" s="42">
        <f t="shared" si="4"/>
        <v>483255436</v>
      </c>
      <c r="X25" s="42">
        <f t="shared" si="4"/>
        <v>817583134</v>
      </c>
      <c r="Y25" s="42">
        <f t="shared" si="4"/>
        <v>-334327698</v>
      </c>
      <c r="Z25" s="43">
        <f>+IF(X25&lt;&gt;0,+(Y25/X25)*100,0)</f>
        <v>-40.892196046695844</v>
      </c>
      <c r="AA25" s="40">
        <f>+AA5+AA9+AA15+AA19+AA24</f>
        <v>817583134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207786507</v>
      </c>
      <c r="F28" s="21">
        <f t="shared" si="5"/>
        <v>198213238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20206997</v>
      </c>
      <c r="L28" s="21">
        <f t="shared" si="5"/>
        <v>15688762</v>
      </c>
      <c r="M28" s="21">
        <f t="shared" si="5"/>
        <v>16224083</v>
      </c>
      <c r="N28" s="21">
        <f t="shared" si="5"/>
        <v>52119842</v>
      </c>
      <c r="O28" s="21">
        <f t="shared" si="5"/>
        <v>14069953</v>
      </c>
      <c r="P28" s="21">
        <f t="shared" si="5"/>
        <v>13249636</v>
      </c>
      <c r="Q28" s="21">
        <f t="shared" si="5"/>
        <v>14080431</v>
      </c>
      <c r="R28" s="21">
        <f t="shared" si="5"/>
        <v>41400020</v>
      </c>
      <c r="S28" s="21">
        <f t="shared" si="5"/>
        <v>11755508</v>
      </c>
      <c r="T28" s="21">
        <f t="shared" si="5"/>
        <v>13550528</v>
      </c>
      <c r="U28" s="21">
        <f t="shared" si="5"/>
        <v>12853845</v>
      </c>
      <c r="V28" s="21">
        <f t="shared" si="5"/>
        <v>38159881</v>
      </c>
      <c r="W28" s="21">
        <f t="shared" si="5"/>
        <v>131679743</v>
      </c>
      <c r="X28" s="21">
        <f t="shared" si="5"/>
        <v>198213238</v>
      </c>
      <c r="Y28" s="21">
        <f t="shared" si="5"/>
        <v>-66533495</v>
      </c>
      <c r="Z28" s="4">
        <f>+IF(X28&lt;&gt;0,+(Y28/X28)*100,0)</f>
        <v>-33.56662535324709</v>
      </c>
      <c r="AA28" s="19">
        <f>SUM(AA29:AA31)</f>
        <v>198213238</v>
      </c>
    </row>
    <row r="29" spans="1:27" ht="12.75">
      <c r="A29" s="5" t="s">
        <v>32</v>
      </c>
      <c r="B29" s="3"/>
      <c r="C29" s="22"/>
      <c r="D29" s="22"/>
      <c r="E29" s="23">
        <v>33089536</v>
      </c>
      <c r="F29" s="24">
        <v>28394448</v>
      </c>
      <c r="G29" s="24"/>
      <c r="H29" s="24"/>
      <c r="I29" s="24"/>
      <c r="J29" s="24"/>
      <c r="K29" s="24">
        <v>2731726</v>
      </c>
      <c r="L29" s="24">
        <v>2607460</v>
      </c>
      <c r="M29" s="24">
        <v>2586612</v>
      </c>
      <c r="N29" s="24">
        <v>7925798</v>
      </c>
      <c r="O29" s="24">
        <v>2475034</v>
      </c>
      <c r="P29" s="24">
        <v>2537057</v>
      </c>
      <c r="Q29" s="24">
        <v>2533602</v>
      </c>
      <c r="R29" s="24">
        <v>7545693</v>
      </c>
      <c r="S29" s="24">
        <v>2443108</v>
      </c>
      <c r="T29" s="24">
        <v>2653520</v>
      </c>
      <c r="U29" s="24">
        <v>2926653</v>
      </c>
      <c r="V29" s="24">
        <v>8023281</v>
      </c>
      <c r="W29" s="24">
        <v>23494772</v>
      </c>
      <c r="X29" s="24">
        <v>28394448</v>
      </c>
      <c r="Y29" s="24">
        <v>-4899676</v>
      </c>
      <c r="Z29" s="6">
        <v>-17.26</v>
      </c>
      <c r="AA29" s="22">
        <v>28394448</v>
      </c>
    </row>
    <row r="30" spans="1:27" ht="12.75">
      <c r="A30" s="5" t="s">
        <v>33</v>
      </c>
      <c r="B30" s="3"/>
      <c r="C30" s="25"/>
      <c r="D30" s="25"/>
      <c r="E30" s="26">
        <v>171035944</v>
      </c>
      <c r="F30" s="27">
        <v>166190395</v>
      </c>
      <c r="G30" s="27"/>
      <c r="H30" s="27"/>
      <c r="I30" s="27"/>
      <c r="J30" s="27"/>
      <c r="K30" s="27">
        <v>17177963</v>
      </c>
      <c r="L30" s="27">
        <v>12789434</v>
      </c>
      <c r="M30" s="27">
        <v>13397210</v>
      </c>
      <c r="N30" s="27">
        <v>43364607</v>
      </c>
      <c r="O30" s="27">
        <v>11355760</v>
      </c>
      <c r="P30" s="27">
        <v>10452550</v>
      </c>
      <c r="Q30" s="27">
        <v>11293034</v>
      </c>
      <c r="R30" s="27">
        <v>33101344</v>
      </c>
      <c r="S30" s="27">
        <v>9076757</v>
      </c>
      <c r="T30" s="27">
        <v>10627102</v>
      </c>
      <c r="U30" s="27">
        <v>9633507</v>
      </c>
      <c r="V30" s="27">
        <v>29337366</v>
      </c>
      <c r="W30" s="27">
        <v>105803317</v>
      </c>
      <c r="X30" s="27">
        <v>166190395</v>
      </c>
      <c r="Y30" s="27">
        <v>-60387078</v>
      </c>
      <c r="Z30" s="7">
        <v>-36.34</v>
      </c>
      <c r="AA30" s="25">
        <v>166190395</v>
      </c>
    </row>
    <row r="31" spans="1:27" ht="12.75">
      <c r="A31" s="5" t="s">
        <v>34</v>
      </c>
      <c r="B31" s="3"/>
      <c r="C31" s="22"/>
      <c r="D31" s="22"/>
      <c r="E31" s="23">
        <v>3661027</v>
      </c>
      <c r="F31" s="24">
        <v>3628395</v>
      </c>
      <c r="G31" s="24"/>
      <c r="H31" s="24"/>
      <c r="I31" s="24"/>
      <c r="J31" s="24"/>
      <c r="K31" s="24">
        <v>297308</v>
      </c>
      <c r="L31" s="24">
        <v>291868</v>
      </c>
      <c r="M31" s="24">
        <v>240261</v>
      </c>
      <c r="N31" s="24">
        <v>829437</v>
      </c>
      <c r="O31" s="24">
        <v>239159</v>
      </c>
      <c r="P31" s="24">
        <v>260029</v>
      </c>
      <c r="Q31" s="24">
        <v>253795</v>
      </c>
      <c r="R31" s="24">
        <v>752983</v>
      </c>
      <c r="S31" s="24">
        <v>235643</v>
      </c>
      <c r="T31" s="24">
        <v>269906</v>
      </c>
      <c r="U31" s="24">
        <v>293685</v>
      </c>
      <c r="V31" s="24">
        <v>799234</v>
      </c>
      <c r="W31" s="24">
        <v>2381654</v>
      </c>
      <c r="X31" s="24">
        <v>3628395</v>
      </c>
      <c r="Y31" s="24">
        <v>-1246741</v>
      </c>
      <c r="Z31" s="6">
        <v>-34.36</v>
      </c>
      <c r="AA31" s="22">
        <v>3628395</v>
      </c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99083248</v>
      </c>
      <c r="F32" s="21">
        <f t="shared" si="6"/>
        <v>98153370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6911452</v>
      </c>
      <c r="L32" s="21">
        <f t="shared" si="6"/>
        <v>7277262</v>
      </c>
      <c r="M32" s="21">
        <f t="shared" si="6"/>
        <v>6532421</v>
      </c>
      <c r="N32" s="21">
        <f t="shared" si="6"/>
        <v>20721135</v>
      </c>
      <c r="O32" s="21">
        <f t="shared" si="6"/>
        <v>7028670</v>
      </c>
      <c r="P32" s="21">
        <f t="shared" si="6"/>
        <v>6989142</v>
      </c>
      <c r="Q32" s="21">
        <f t="shared" si="6"/>
        <v>6831180</v>
      </c>
      <c r="R32" s="21">
        <f t="shared" si="6"/>
        <v>20848992</v>
      </c>
      <c r="S32" s="21">
        <f t="shared" si="6"/>
        <v>6206555</v>
      </c>
      <c r="T32" s="21">
        <f t="shared" si="6"/>
        <v>6760101</v>
      </c>
      <c r="U32" s="21">
        <f t="shared" si="6"/>
        <v>5096504</v>
      </c>
      <c r="V32" s="21">
        <f t="shared" si="6"/>
        <v>18063160</v>
      </c>
      <c r="W32" s="21">
        <f t="shared" si="6"/>
        <v>59633287</v>
      </c>
      <c r="X32" s="21">
        <f t="shared" si="6"/>
        <v>98153370</v>
      </c>
      <c r="Y32" s="21">
        <f t="shared" si="6"/>
        <v>-38520083</v>
      </c>
      <c r="Z32" s="4">
        <f>+IF(X32&lt;&gt;0,+(Y32/X32)*100,0)</f>
        <v>-39.244789047997024</v>
      </c>
      <c r="AA32" s="19">
        <f>SUM(AA33:AA37)</f>
        <v>98153370</v>
      </c>
    </row>
    <row r="33" spans="1:27" ht="12.75">
      <c r="A33" s="5" t="s">
        <v>36</v>
      </c>
      <c r="B33" s="3"/>
      <c r="C33" s="22"/>
      <c r="D33" s="22"/>
      <c r="E33" s="23">
        <v>16079250</v>
      </c>
      <c r="F33" s="24">
        <v>15835525</v>
      </c>
      <c r="G33" s="24"/>
      <c r="H33" s="24"/>
      <c r="I33" s="24"/>
      <c r="J33" s="24"/>
      <c r="K33" s="24">
        <v>858879</v>
      </c>
      <c r="L33" s="24">
        <v>895199</v>
      </c>
      <c r="M33" s="24">
        <v>835673</v>
      </c>
      <c r="N33" s="24">
        <v>2589751</v>
      </c>
      <c r="O33" s="24">
        <v>906855</v>
      </c>
      <c r="P33" s="24">
        <v>954668</v>
      </c>
      <c r="Q33" s="24">
        <v>934315</v>
      </c>
      <c r="R33" s="24">
        <v>2795838</v>
      </c>
      <c r="S33" s="24">
        <v>849378</v>
      </c>
      <c r="T33" s="24">
        <v>907740</v>
      </c>
      <c r="U33" s="24">
        <v>858889</v>
      </c>
      <c r="V33" s="24">
        <v>2616007</v>
      </c>
      <c r="W33" s="24">
        <v>8001596</v>
      </c>
      <c r="X33" s="24">
        <v>15835525</v>
      </c>
      <c r="Y33" s="24">
        <v>-7833929</v>
      </c>
      <c r="Z33" s="6">
        <v>-49.47</v>
      </c>
      <c r="AA33" s="22">
        <v>15835525</v>
      </c>
    </row>
    <row r="34" spans="1:27" ht="12.75">
      <c r="A34" s="5" t="s">
        <v>37</v>
      </c>
      <c r="B34" s="3"/>
      <c r="C34" s="22"/>
      <c r="D34" s="22"/>
      <c r="E34" s="23">
        <v>38939677</v>
      </c>
      <c r="F34" s="24">
        <v>38518039</v>
      </c>
      <c r="G34" s="24"/>
      <c r="H34" s="24"/>
      <c r="I34" s="24"/>
      <c r="J34" s="24"/>
      <c r="K34" s="24">
        <v>2714911</v>
      </c>
      <c r="L34" s="24">
        <v>3123039</v>
      </c>
      <c r="M34" s="24">
        <v>2478813</v>
      </c>
      <c r="N34" s="24">
        <v>8316763</v>
      </c>
      <c r="O34" s="24">
        <v>2856760</v>
      </c>
      <c r="P34" s="24">
        <v>2836550</v>
      </c>
      <c r="Q34" s="24">
        <v>2805289</v>
      </c>
      <c r="R34" s="24">
        <v>8498599</v>
      </c>
      <c r="S34" s="24">
        <v>2280327</v>
      </c>
      <c r="T34" s="24">
        <v>2649217</v>
      </c>
      <c r="U34" s="24">
        <v>2458760</v>
      </c>
      <c r="V34" s="24">
        <v>7388304</v>
      </c>
      <c r="W34" s="24">
        <v>24203666</v>
      </c>
      <c r="X34" s="24">
        <v>38518039</v>
      </c>
      <c r="Y34" s="24">
        <v>-14314373</v>
      </c>
      <c r="Z34" s="6">
        <v>-37.16</v>
      </c>
      <c r="AA34" s="22">
        <v>38518039</v>
      </c>
    </row>
    <row r="35" spans="1:27" ht="12.75">
      <c r="A35" s="5" t="s">
        <v>38</v>
      </c>
      <c r="B35" s="3"/>
      <c r="C35" s="22"/>
      <c r="D35" s="22"/>
      <c r="E35" s="23">
        <v>38277149</v>
      </c>
      <c r="F35" s="24">
        <v>38014526</v>
      </c>
      <c r="G35" s="24"/>
      <c r="H35" s="24"/>
      <c r="I35" s="24"/>
      <c r="J35" s="24"/>
      <c r="K35" s="24">
        <v>2903072</v>
      </c>
      <c r="L35" s="24">
        <v>2795027</v>
      </c>
      <c r="M35" s="24">
        <v>2743267</v>
      </c>
      <c r="N35" s="24">
        <v>8441366</v>
      </c>
      <c r="O35" s="24">
        <v>2844380</v>
      </c>
      <c r="P35" s="24">
        <v>2800978</v>
      </c>
      <c r="Q35" s="24">
        <v>2653756</v>
      </c>
      <c r="R35" s="24">
        <v>8299114</v>
      </c>
      <c r="S35" s="24">
        <v>2679737</v>
      </c>
      <c r="T35" s="24">
        <v>2801811</v>
      </c>
      <c r="U35" s="24">
        <v>1374577</v>
      </c>
      <c r="V35" s="24">
        <v>6856125</v>
      </c>
      <c r="W35" s="24">
        <v>23596605</v>
      </c>
      <c r="X35" s="24">
        <v>38014526</v>
      </c>
      <c r="Y35" s="24">
        <v>-14417921</v>
      </c>
      <c r="Z35" s="6">
        <v>-37.93</v>
      </c>
      <c r="AA35" s="22">
        <v>38014526</v>
      </c>
    </row>
    <row r="36" spans="1:27" ht="12.75">
      <c r="A36" s="5" t="s">
        <v>39</v>
      </c>
      <c r="B36" s="3"/>
      <c r="C36" s="22"/>
      <c r="D36" s="22"/>
      <c r="E36" s="23">
        <v>5787172</v>
      </c>
      <c r="F36" s="24">
        <v>5785280</v>
      </c>
      <c r="G36" s="24"/>
      <c r="H36" s="24"/>
      <c r="I36" s="24"/>
      <c r="J36" s="24"/>
      <c r="K36" s="24">
        <v>434590</v>
      </c>
      <c r="L36" s="24">
        <v>463997</v>
      </c>
      <c r="M36" s="24">
        <v>474668</v>
      </c>
      <c r="N36" s="24">
        <v>1373255</v>
      </c>
      <c r="O36" s="24">
        <v>420675</v>
      </c>
      <c r="P36" s="24">
        <v>396946</v>
      </c>
      <c r="Q36" s="24">
        <v>437820</v>
      </c>
      <c r="R36" s="24">
        <v>1255441</v>
      </c>
      <c r="S36" s="24">
        <v>397113</v>
      </c>
      <c r="T36" s="24">
        <v>401333</v>
      </c>
      <c r="U36" s="24">
        <v>404278</v>
      </c>
      <c r="V36" s="24">
        <v>1202724</v>
      </c>
      <c r="W36" s="24">
        <v>3831420</v>
      </c>
      <c r="X36" s="24">
        <v>5785280</v>
      </c>
      <c r="Y36" s="24">
        <v>-1953860</v>
      </c>
      <c r="Z36" s="6">
        <v>-33.77</v>
      </c>
      <c r="AA36" s="22">
        <v>5785280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61897149</v>
      </c>
      <c r="F38" s="21">
        <f t="shared" si="7"/>
        <v>59658999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2431305</v>
      </c>
      <c r="L38" s="21">
        <f t="shared" si="7"/>
        <v>6446123</v>
      </c>
      <c r="M38" s="21">
        <f t="shared" si="7"/>
        <v>2549368</v>
      </c>
      <c r="N38" s="21">
        <f t="shared" si="7"/>
        <v>11426796</v>
      </c>
      <c r="O38" s="21">
        <f t="shared" si="7"/>
        <v>2412918</v>
      </c>
      <c r="P38" s="21">
        <f t="shared" si="7"/>
        <v>2911268</v>
      </c>
      <c r="Q38" s="21">
        <f t="shared" si="7"/>
        <v>2668958</v>
      </c>
      <c r="R38" s="21">
        <f t="shared" si="7"/>
        <v>7993144</v>
      </c>
      <c r="S38" s="21">
        <f t="shared" si="7"/>
        <v>1806937</v>
      </c>
      <c r="T38" s="21">
        <f t="shared" si="7"/>
        <v>2212393</v>
      </c>
      <c r="U38" s="21">
        <f t="shared" si="7"/>
        <v>3734651</v>
      </c>
      <c r="V38" s="21">
        <f t="shared" si="7"/>
        <v>7753981</v>
      </c>
      <c r="W38" s="21">
        <f t="shared" si="7"/>
        <v>27173921</v>
      </c>
      <c r="X38" s="21">
        <f t="shared" si="7"/>
        <v>59658999</v>
      </c>
      <c r="Y38" s="21">
        <f t="shared" si="7"/>
        <v>-32485078</v>
      </c>
      <c r="Z38" s="4">
        <f>+IF(X38&lt;&gt;0,+(Y38/X38)*100,0)</f>
        <v>-54.451262247963626</v>
      </c>
      <c r="AA38" s="19">
        <f>SUM(AA39:AA41)</f>
        <v>59658999</v>
      </c>
    </row>
    <row r="39" spans="1:27" ht="12.75">
      <c r="A39" s="5" t="s">
        <v>42</v>
      </c>
      <c r="B39" s="3"/>
      <c r="C39" s="22"/>
      <c r="D39" s="22"/>
      <c r="E39" s="23">
        <v>15285009</v>
      </c>
      <c r="F39" s="24">
        <v>13187632</v>
      </c>
      <c r="G39" s="24"/>
      <c r="H39" s="24"/>
      <c r="I39" s="24"/>
      <c r="J39" s="24"/>
      <c r="K39" s="24">
        <v>954427</v>
      </c>
      <c r="L39" s="24">
        <v>907879</v>
      </c>
      <c r="M39" s="24">
        <v>873248</v>
      </c>
      <c r="N39" s="24">
        <v>2735554</v>
      </c>
      <c r="O39" s="24">
        <v>815005</v>
      </c>
      <c r="P39" s="24">
        <v>798399</v>
      </c>
      <c r="Q39" s="24">
        <v>918931</v>
      </c>
      <c r="R39" s="24">
        <v>2532335</v>
      </c>
      <c r="S39" s="24">
        <v>799312</v>
      </c>
      <c r="T39" s="24">
        <v>1263660</v>
      </c>
      <c r="U39" s="24">
        <v>785216</v>
      </c>
      <c r="V39" s="24">
        <v>2848188</v>
      </c>
      <c r="W39" s="24">
        <v>8116077</v>
      </c>
      <c r="X39" s="24">
        <v>13187632</v>
      </c>
      <c r="Y39" s="24">
        <v>-5071555</v>
      </c>
      <c r="Z39" s="6">
        <v>-38.46</v>
      </c>
      <c r="AA39" s="22">
        <v>13187632</v>
      </c>
    </row>
    <row r="40" spans="1:27" ht="12.75">
      <c r="A40" s="5" t="s">
        <v>43</v>
      </c>
      <c r="B40" s="3"/>
      <c r="C40" s="22"/>
      <c r="D40" s="22"/>
      <c r="E40" s="23">
        <v>46612140</v>
      </c>
      <c r="F40" s="24">
        <v>46471367</v>
      </c>
      <c r="G40" s="24"/>
      <c r="H40" s="24"/>
      <c r="I40" s="24"/>
      <c r="J40" s="24"/>
      <c r="K40" s="24">
        <v>1476878</v>
      </c>
      <c r="L40" s="24">
        <v>5538244</v>
      </c>
      <c r="M40" s="24">
        <v>1676120</v>
      </c>
      <c r="N40" s="24">
        <v>8691242</v>
      </c>
      <c r="O40" s="24">
        <v>1597913</v>
      </c>
      <c r="P40" s="24">
        <v>2112869</v>
      </c>
      <c r="Q40" s="24">
        <v>1750027</v>
      </c>
      <c r="R40" s="24">
        <v>5460809</v>
      </c>
      <c r="S40" s="24">
        <v>1007625</v>
      </c>
      <c r="T40" s="24">
        <v>948733</v>
      </c>
      <c r="U40" s="24">
        <v>2949435</v>
      </c>
      <c r="V40" s="24">
        <v>4905793</v>
      </c>
      <c r="W40" s="24">
        <v>19057844</v>
      </c>
      <c r="X40" s="24">
        <v>46471367</v>
      </c>
      <c r="Y40" s="24">
        <v>-27413523</v>
      </c>
      <c r="Z40" s="6">
        <v>-58.99</v>
      </c>
      <c r="AA40" s="22">
        <v>46471367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381448076</v>
      </c>
      <c r="F42" s="21">
        <f t="shared" si="8"/>
        <v>374844010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28148128</v>
      </c>
      <c r="L42" s="21">
        <f t="shared" si="8"/>
        <v>30531444</v>
      </c>
      <c r="M42" s="21">
        <f t="shared" si="8"/>
        <v>29896118</v>
      </c>
      <c r="N42" s="21">
        <f t="shared" si="8"/>
        <v>88575690</v>
      </c>
      <c r="O42" s="21">
        <f t="shared" si="8"/>
        <v>27379138</v>
      </c>
      <c r="P42" s="21">
        <f t="shared" si="8"/>
        <v>33613412</v>
      </c>
      <c r="Q42" s="21">
        <f t="shared" si="8"/>
        <v>32707997</v>
      </c>
      <c r="R42" s="21">
        <f t="shared" si="8"/>
        <v>93700547</v>
      </c>
      <c r="S42" s="21">
        <f t="shared" si="8"/>
        <v>23071938</v>
      </c>
      <c r="T42" s="21">
        <f t="shared" si="8"/>
        <v>22009080</v>
      </c>
      <c r="U42" s="21">
        <f t="shared" si="8"/>
        <v>40930156</v>
      </c>
      <c r="V42" s="21">
        <f t="shared" si="8"/>
        <v>86011174</v>
      </c>
      <c r="W42" s="21">
        <f t="shared" si="8"/>
        <v>268287411</v>
      </c>
      <c r="X42" s="21">
        <f t="shared" si="8"/>
        <v>374844010</v>
      </c>
      <c r="Y42" s="21">
        <f t="shared" si="8"/>
        <v>-106556599</v>
      </c>
      <c r="Z42" s="4">
        <f>+IF(X42&lt;&gt;0,+(Y42/X42)*100,0)</f>
        <v>-28.42691790646461</v>
      </c>
      <c r="AA42" s="19">
        <f>SUM(AA43:AA46)</f>
        <v>374844010</v>
      </c>
    </row>
    <row r="43" spans="1:27" ht="12.75">
      <c r="A43" s="5" t="s">
        <v>46</v>
      </c>
      <c r="B43" s="3"/>
      <c r="C43" s="22"/>
      <c r="D43" s="22"/>
      <c r="E43" s="23">
        <v>228393207</v>
      </c>
      <c r="F43" s="24">
        <v>227917827</v>
      </c>
      <c r="G43" s="24"/>
      <c r="H43" s="24"/>
      <c r="I43" s="24"/>
      <c r="J43" s="24"/>
      <c r="K43" s="24">
        <v>17595036</v>
      </c>
      <c r="L43" s="24">
        <v>16880914</v>
      </c>
      <c r="M43" s="24">
        <v>18721534</v>
      </c>
      <c r="N43" s="24">
        <v>53197484</v>
      </c>
      <c r="O43" s="24">
        <v>17638683</v>
      </c>
      <c r="P43" s="24">
        <v>19702553</v>
      </c>
      <c r="Q43" s="24">
        <v>22512910</v>
      </c>
      <c r="R43" s="24">
        <v>59854146</v>
      </c>
      <c r="S43" s="24">
        <v>17219114</v>
      </c>
      <c r="T43" s="24">
        <v>14289998</v>
      </c>
      <c r="U43" s="24">
        <v>26852587</v>
      </c>
      <c r="V43" s="24">
        <v>58361699</v>
      </c>
      <c r="W43" s="24">
        <v>171413329</v>
      </c>
      <c r="X43" s="24">
        <v>227917827</v>
      </c>
      <c r="Y43" s="24">
        <v>-56504498</v>
      </c>
      <c r="Z43" s="6">
        <v>-24.79</v>
      </c>
      <c r="AA43" s="22">
        <v>227917827</v>
      </c>
    </row>
    <row r="44" spans="1:27" ht="12.75">
      <c r="A44" s="5" t="s">
        <v>47</v>
      </c>
      <c r="B44" s="3"/>
      <c r="C44" s="22"/>
      <c r="D44" s="22"/>
      <c r="E44" s="23">
        <v>66959033</v>
      </c>
      <c r="F44" s="24">
        <v>61970191</v>
      </c>
      <c r="G44" s="24"/>
      <c r="H44" s="24"/>
      <c r="I44" s="24"/>
      <c r="J44" s="24"/>
      <c r="K44" s="24">
        <v>5475190</v>
      </c>
      <c r="L44" s="24">
        <v>9187931</v>
      </c>
      <c r="M44" s="24">
        <v>4350009</v>
      </c>
      <c r="N44" s="24">
        <v>19013130</v>
      </c>
      <c r="O44" s="24">
        <v>2562481</v>
      </c>
      <c r="P44" s="24">
        <v>8591227</v>
      </c>
      <c r="Q44" s="24">
        <v>5054840</v>
      </c>
      <c r="R44" s="24">
        <v>16208548</v>
      </c>
      <c r="S44" s="24">
        <v>2728155</v>
      </c>
      <c r="T44" s="24">
        <v>4317402</v>
      </c>
      <c r="U44" s="24">
        <v>4252287</v>
      </c>
      <c r="V44" s="24">
        <v>11297844</v>
      </c>
      <c r="W44" s="24">
        <v>46519522</v>
      </c>
      <c r="X44" s="24">
        <v>61970191</v>
      </c>
      <c r="Y44" s="24">
        <v>-15450669</v>
      </c>
      <c r="Z44" s="6">
        <v>-24.93</v>
      </c>
      <c r="AA44" s="22">
        <v>61970191</v>
      </c>
    </row>
    <row r="45" spans="1:27" ht="12.75">
      <c r="A45" s="5" t="s">
        <v>48</v>
      </c>
      <c r="B45" s="3"/>
      <c r="C45" s="25"/>
      <c r="D45" s="25"/>
      <c r="E45" s="26">
        <v>37054952</v>
      </c>
      <c r="F45" s="27">
        <v>35901330</v>
      </c>
      <c r="G45" s="27"/>
      <c r="H45" s="27"/>
      <c r="I45" s="27"/>
      <c r="J45" s="27"/>
      <c r="K45" s="27">
        <v>2810258</v>
      </c>
      <c r="L45" s="27">
        <v>2724397</v>
      </c>
      <c r="M45" s="27">
        <v>5334340</v>
      </c>
      <c r="N45" s="27">
        <v>10868995</v>
      </c>
      <c r="O45" s="27">
        <v>5434084</v>
      </c>
      <c r="P45" s="27">
        <v>3585703</v>
      </c>
      <c r="Q45" s="27">
        <v>3486618</v>
      </c>
      <c r="R45" s="27">
        <v>12506405</v>
      </c>
      <c r="S45" s="27">
        <v>1574912</v>
      </c>
      <c r="T45" s="27">
        <v>1710359</v>
      </c>
      <c r="U45" s="27">
        <v>4814571</v>
      </c>
      <c r="V45" s="27">
        <v>8099842</v>
      </c>
      <c r="W45" s="27">
        <v>31475242</v>
      </c>
      <c r="X45" s="27">
        <v>35901330</v>
      </c>
      <c r="Y45" s="27">
        <v>-4426088</v>
      </c>
      <c r="Z45" s="7">
        <v>-12.33</v>
      </c>
      <c r="AA45" s="25">
        <v>35901330</v>
      </c>
    </row>
    <row r="46" spans="1:27" ht="12.75">
      <c r="A46" s="5" t="s">
        <v>49</v>
      </c>
      <c r="B46" s="3"/>
      <c r="C46" s="22"/>
      <c r="D46" s="22"/>
      <c r="E46" s="23">
        <v>49040884</v>
      </c>
      <c r="F46" s="24">
        <v>49054662</v>
      </c>
      <c r="G46" s="24"/>
      <c r="H46" s="24"/>
      <c r="I46" s="24"/>
      <c r="J46" s="24"/>
      <c r="K46" s="24">
        <v>2267644</v>
      </c>
      <c r="L46" s="24">
        <v>1738202</v>
      </c>
      <c r="M46" s="24">
        <v>1490235</v>
      </c>
      <c r="N46" s="24">
        <v>5496081</v>
      </c>
      <c r="O46" s="24">
        <v>1743890</v>
      </c>
      <c r="P46" s="24">
        <v>1733929</v>
      </c>
      <c r="Q46" s="24">
        <v>1653629</v>
      </c>
      <c r="R46" s="24">
        <v>5131448</v>
      </c>
      <c r="S46" s="24">
        <v>1549757</v>
      </c>
      <c r="T46" s="24">
        <v>1691321</v>
      </c>
      <c r="U46" s="24">
        <v>5010711</v>
      </c>
      <c r="V46" s="24">
        <v>8251789</v>
      </c>
      <c r="W46" s="24">
        <v>18879318</v>
      </c>
      <c r="X46" s="24">
        <v>49054662</v>
      </c>
      <c r="Y46" s="24">
        <v>-30175344</v>
      </c>
      <c r="Z46" s="6">
        <v>-61.51</v>
      </c>
      <c r="AA46" s="22">
        <v>49054662</v>
      </c>
    </row>
    <row r="47" spans="1:27" ht="12.75">
      <c r="A47" s="2" t="s">
        <v>50</v>
      </c>
      <c r="B47" s="8" t="s">
        <v>51</v>
      </c>
      <c r="C47" s="19"/>
      <c r="D47" s="19"/>
      <c r="E47" s="20">
        <v>3002206</v>
      </c>
      <c r="F47" s="21">
        <v>2976347</v>
      </c>
      <c r="G47" s="21"/>
      <c r="H47" s="21"/>
      <c r="I47" s="21"/>
      <c r="J47" s="21"/>
      <c r="K47" s="21">
        <v>245899</v>
      </c>
      <c r="L47" s="21">
        <v>220452</v>
      </c>
      <c r="M47" s="21">
        <v>204715</v>
      </c>
      <c r="N47" s="21">
        <v>671066</v>
      </c>
      <c r="O47" s="21">
        <v>191552</v>
      </c>
      <c r="P47" s="21">
        <v>192460</v>
      </c>
      <c r="Q47" s="21">
        <v>189717</v>
      </c>
      <c r="R47" s="21">
        <v>573729</v>
      </c>
      <c r="S47" s="21">
        <v>148044</v>
      </c>
      <c r="T47" s="21">
        <v>148044</v>
      </c>
      <c r="U47" s="21">
        <v>147563</v>
      </c>
      <c r="V47" s="21">
        <v>443651</v>
      </c>
      <c r="W47" s="21">
        <v>1688446</v>
      </c>
      <c r="X47" s="21">
        <v>2976347</v>
      </c>
      <c r="Y47" s="21">
        <v>-1287901</v>
      </c>
      <c r="Z47" s="4">
        <v>-43.27</v>
      </c>
      <c r="AA47" s="19">
        <v>2976347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753217186</v>
      </c>
      <c r="F48" s="42">
        <f t="shared" si="9"/>
        <v>733845964</v>
      </c>
      <c r="G48" s="42">
        <f t="shared" si="9"/>
        <v>0</v>
      </c>
      <c r="H48" s="42">
        <f t="shared" si="9"/>
        <v>0</v>
      </c>
      <c r="I48" s="42">
        <f t="shared" si="9"/>
        <v>0</v>
      </c>
      <c r="J48" s="42">
        <f t="shared" si="9"/>
        <v>0</v>
      </c>
      <c r="K48" s="42">
        <f t="shared" si="9"/>
        <v>57943781</v>
      </c>
      <c r="L48" s="42">
        <f t="shared" si="9"/>
        <v>60164043</v>
      </c>
      <c r="M48" s="42">
        <f t="shared" si="9"/>
        <v>55406705</v>
      </c>
      <c r="N48" s="42">
        <f t="shared" si="9"/>
        <v>173514529</v>
      </c>
      <c r="O48" s="42">
        <f t="shared" si="9"/>
        <v>51082231</v>
      </c>
      <c r="P48" s="42">
        <f t="shared" si="9"/>
        <v>56955918</v>
      </c>
      <c r="Q48" s="42">
        <f t="shared" si="9"/>
        <v>56478283</v>
      </c>
      <c r="R48" s="42">
        <f t="shared" si="9"/>
        <v>164516432</v>
      </c>
      <c r="S48" s="42">
        <f t="shared" si="9"/>
        <v>42988982</v>
      </c>
      <c r="T48" s="42">
        <f t="shared" si="9"/>
        <v>44680146</v>
      </c>
      <c r="U48" s="42">
        <f t="shared" si="9"/>
        <v>62762719</v>
      </c>
      <c r="V48" s="42">
        <f t="shared" si="9"/>
        <v>150431847</v>
      </c>
      <c r="W48" s="42">
        <f t="shared" si="9"/>
        <v>488462808</v>
      </c>
      <c r="X48" s="42">
        <f t="shared" si="9"/>
        <v>733845964</v>
      </c>
      <c r="Y48" s="42">
        <f t="shared" si="9"/>
        <v>-245383156</v>
      </c>
      <c r="Z48" s="43">
        <f>+IF(X48&lt;&gt;0,+(Y48/X48)*100,0)</f>
        <v>-33.43796491875235</v>
      </c>
      <c r="AA48" s="40">
        <f>+AA28+AA32+AA38+AA42+AA47</f>
        <v>733845964</v>
      </c>
    </row>
    <row r="49" spans="1:27" ht="12.75">
      <c r="A49" s="14" t="s">
        <v>88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54164625</v>
      </c>
      <c r="F49" s="46">
        <f t="shared" si="10"/>
        <v>83737170</v>
      </c>
      <c r="G49" s="46">
        <f t="shared" si="10"/>
        <v>0</v>
      </c>
      <c r="H49" s="46">
        <f t="shared" si="10"/>
        <v>0</v>
      </c>
      <c r="I49" s="46">
        <f t="shared" si="10"/>
        <v>0</v>
      </c>
      <c r="J49" s="46">
        <f t="shared" si="10"/>
        <v>0</v>
      </c>
      <c r="K49" s="46">
        <f t="shared" si="10"/>
        <v>-12116385</v>
      </c>
      <c r="L49" s="46">
        <f t="shared" si="10"/>
        <v>-14002113</v>
      </c>
      <c r="M49" s="46">
        <f t="shared" si="10"/>
        <v>30090980</v>
      </c>
      <c r="N49" s="46">
        <f t="shared" si="10"/>
        <v>3972482</v>
      </c>
      <c r="O49" s="46">
        <f t="shared" si="10"/>
        <v>6148659</v>
      </c>
      <c r="P49" s="46">
        <f t="shared" si="10"/>
        <v>-12371477</v>
      </c>
      <c r="Q49" s="46">
        <f t="shared" si="10"/>
        <v>22294164</v>
      </c>
      <c r="R49" s="46">
        <f t="shared" si="10"/>
        <v>16071346</v>
      </c>
      <c r="S49" s="46">
        <f t="shared" si="10"/>
        <v>6416030</v>
      </c>
      <c r="T49" s="46">
        <f t="shared" si="10"/>
        <v>-3758318</v>
      </c>
      <c r="U49" s="46">
        <f t="shared" si="10"/>
        <v>-27908912</v>
      </c>
      <c r="V49" s="46">
        <f t="shared" si="10"/>
        <v>-25251200</v>
      </c>
      <c r="W49" s="46">
        <f t="shared" si="10"/>
        <v>-5207372</v>
      </c>
      <c r="X49" s="46">
        <f>IF(F25=F48,0,X25-X48)</f>
        <v>83737170</v>
      </c>
      <c r="Y49" s="46">
        <f t="shared" si="10"/>
        <v>-88944542</v>
      </c>
      <c r="Z49" s="47">
        <f>+IF(X49&lt;&gt;0,+(Y49/X49)*100,0)</f>
        <v>-106.21871028122875</v>
      </c>
      <c r="AA49" s="44">
        <f>+AA25-AA48</f>
        <v>83737170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69881107</v>
      </c>
      <c r="D5" s="19">
        <f>SUM(D6:D8)</f>
        <v>72002935</v>
      </c>
      <c r="E5" s="20">
        <f t="shared" si="0"/>
        <v>72932000</v>
      </c>
      <c r="F5" s="21">
        <f t="shared" si="0"/>
        <v>74550289</v>
      </c>
      <c r="G5" s="21">
        <f t="shared" si="0"/>
        <v>29024197</v>
      </c>
      <c r="H5" s="21">
        <f t="shared" si="0"/>
        <v>59812</v>
      </c>
      <c r="I5" s="21">
        <f t="shared" si="0"/>
        <v>87465</v>
      </c>
      <c r="J5" s="21">
        <f t="shared" si="0"/>
        <v>29171474</v>
      </c>
      <c r="K5" s="21">
        <f t="shared" si="0"/>
        <v>240516</v>
      </c>
      <c r="L5" s="21">
        <f t="shared" si="0"/>
        <v>0</v>
      </c>
      <c r="M5" s="21">
        <f t="shared" si="0"/>
        <v>21839601</v>
      </c>
      <c r="N5" s="21">
        <f t="shared" si="0"/>
        <v>22080117</v>
      </c>
      <c r="O5" s="21">
        <f t="shared" si="0"/>
        <v>166771</v>
      </c>
      <c r="P5" s="21">
        <f t="shared" si="0"/>
        <v>15294</v>
      </c>
      <c r="Q5" s="21">
        <f t="shared" si="0"/>
        <v>17440641</v>
      </c>
      <c r="R5" s="21">
        <f t="shared" si="0"/>
        <v>17622706</v>
      </c>
      <c r="S5" s="21">
        <f t="shared" si="0"/>
        <v>8873</v>
      </c>
      <c r="T5" s="21">
        <f t="shared" si="0"/>
        <v>670464</v>
      </c>
      <c r="U5" s="21">
        <f t="shared" si="0"/>
        <v>31410</v>
      </c>
      <c r="V5" s="21">
        <f t="shared" si="0"/>
        <v>710747</v>
      </c>
      <c r="W5" s="21">
        <f t="shared" si="0"/>
        <v>69585044</v>
      </c>
      <c r="X5" s="21">
        <f t="shared" si="0"/>
        <v>74550289</v>
      </c>
      <c r="Y5" s="21">
        <f t="shared" si="0"/>
        <v>-4965245</v>
      </c>
      <c r="Z5" s="4">
        <f>+IF(X5&lt;&gt;0,+(Y5/X5)*100,0)</f>
        <v>-6.6602625779224</v>
      </c>
      <c r="AA5" s="19">
        <f>SUM(AA6:AA8)</f>
        <v>74550289</v>
      </c>
    </row>
    <row r="6" spans="1:27" ht="12.75">
      <c r="A6" s="5" t="s">
        <v>32</v>
      </c>
      <c r="B6" s="3"/>
      <c r="C6" s="22">
        <v>188292</v>
      </c>
      <c r="D6" s="22">
        <v>730242</v>
      </c>
      <c r="E6" s="23"/>
      <c r="F6" s="24">
        <v>962289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>
        <v>500000</v>
      </c>
      <c r="U6" s="24"/>
      <c r="V6" s="24">
        <v>500000</v>
      </c>
      <c r="W6" s="24">
        <v>500000</v>
      </c>
      <c r="X6" s="24">
        <v>962289</v>
      </c>
      <c r="Y6" s="24">
        <v>-462289</v>
      </c>
      <c r="Z6" s="6">
        <v>-48.04</v>
      </c>
      <c r="AA6" s="22">
        <v>962289</v>
      </c>
    </row>
    <row r="7" spans="1:27" ht="12.75">
      <c r="A7" s="5" t="s">
        <v>33</v>
      </c>
      <c r="B7" s="3"/>
      <c r="C7" s="25">
        <v>68879290</v>
      </c>
      <c r="D7" s="25">
        <v>71272693</v>
      </c>
      <c r="E7" s="26">
        <v>72932000</v>
      </c>
      <c r="F7" s="27">
        <v>73588000</v>
      </c>
      <c r="G7" s="27">
        <v>29024197</v>
      </c>
      <c r="H7" s="27">
        <v>59812</v>
      </c>
      <c r="I7" s="27">
        <v>87465</v>
      </c>
      <c r="J7" s="27">
        <v>29171474</v>
      </c>
      <c r="K7" s="27">
        <v>240516</v>
      </c>
      <c r="L7" s="27"/>
      <c r="M7" s="27">
        <v>21839601</v>
      </c>
      <c r="N7" s="27">
        <v>22080117</v>
      </c>
      <c r="O7" s="27">
        <v>166771</v>
      </c>
      <c r="P7" s="27">
        <v>15294</v>
      </c>
      <c r="Q7" s="27">
        <v>17440641</v>
      </c>
      <c r="R7" s="27">
        <v>17622706</v>
      </c>
      <c r="S7" s="27">
        <v>8873</v>
      </c>
      <c r="T7" s="27">
        <v>170464</v>
      </c>
      <c r="U7" s="27">
        <v>31410</v>
      </c>
      <c r="V7" s="27">
        <v>210747</v>
      </c>
      <c r="W7" s="27">
        <v>69085044</v>
      </c>
      <c r="X7" s="27">
        <v>73588000</v>
      </c>
      <c r="Y7" s="27">
        <v>-4502956</v>
      </c>
      <c r="Z7" s="7">
        <v>-6.12</v>
      </c>
      <c r="AA7" s="25">
        <v>73588000</v>
      </c>
    </row>
    <row r="8" spans="1:27" ht="12.75">
      <c r="A8" s="5" t="s">
        <v>34</v>
      </c>
      <c r="B8" s="3"/>
      <c r="C8" s="22">
        <v>813525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1345229</v>
      </c>
      <c r="D9" s="19">
        <f>SUM(D10:D14)</f>
        <v>241154</v>
      </c>
      <c r="E9" s="20">
        <f t="shared" si="1"/>
        <v>246000</v>
      </c>
      <c r="F9" s="21">
        <f t="shared" si="1"/>
        <v>246000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246000</v>
      </c>
      <c r="Y9" s="21">
        <f t="shared" si="1"/>
        <v>-246000</v>
      </c>
      <c r="Z9" s="4">
        <f>+IF(X9&lt;&gt;0,+(Y9/X9)*100,0)</f>
        <v>-100</v>
      </c>
      <c r="AA9" s="19">
        <f>SUM(AA10:AA14)</f>
        <v>246000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1345229</v>
      </c>
      <c r="D12" s="22">
        <v>241154</v>
      </c>
      <c r="E12" s="23">
        <v>246000</v>
      </c>
      <c r="F12" s="24">
        <v>246000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246000</v>
      </c>
      <c r="Y12" s="24">
        <v>-246000</v>
      </c>
      <c r="Z12" s="6">
        <v>-100</v>
      </c>
      <c r="AA12" s="22">
        <v>246000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9884057</v>
      </c>
      <c r="D15" s="19">
        <f>SUM(D16:D18)</f>
        <v>4330689</v>
      </c>
      <c r="E15" s="20">
        <f t="shared" si="2"/>
        <v>4876000</v>
      </c>
      <c r="F15" s="21">
        <f t="shared" si="2"/>
        <v>4876000</v>
      </c>
      <c r="G15" s="21">
        <f t="shared" si="2"/>
        <v>0</v>
      </c>
      <c r="H15" s="21">
        <f t="shared" si="2"/>
        <v>0</v>
      </c>
      <c r="I15" s="21">
        <f t="shared" si="2"/>
        <v>750000</v>
      </c>
      <c r="J15" s="21">
        <f t="shared" si="2"/>
        <v>750000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750000</v>
      </c>
      <c r="X15" s="21">
        <f t="shared" si="2"/>
        <v>4876000</v>
      </c>
      <c r="Y15" s="21">
        <f t="shared" si="2"/>
        <v>-4126000</v>
      </c>
      <c r="Z15" s="4">
        <f>+IF(X15&lt;&gt;0,+(Y15/X15)*100,0)</f>
        <v>-84.61853978671043</v>
      </c>
      <c r="AA15" s="19">
        <f>SUM(AA16:AA18)</f>
        <v>4876000</v>
      </c>
    </row>
    <row r="16" spans="1:27" ht="12.75">
      <c r="A16" s="5" t="s">
        <v>42</v>
      </c>
      <c r="B16" s="3"/>
      <c r="C16" s="22">
        <v>9884057</v>
      </c>
      <c r="D16" s="22">
        <v>4330689</v>
      </c>
      <c r="E16" s="23">
        <v>4876000</v>
      </c>
      <c r="F16" s="24">
        <v>4876000</v>
      </c>
      <c r="G16" s="24"/>
      <c r="H16" s="24"/>
      <c r="I16" s="24">
        <v>750000</v>
      </c>
      <c r="J16" s="24">
        <v>750000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750000</v>
      </c>
      <c r="X16" s="24">
        <v>4876000</v>
      </c>
      <c r="Y16" s="24">
        <v>-4126000</v>
      </c>
      <c r="Z16" s="6">
        <v>-84.62</v>
      </c>
      <c r="AA16" s="22">
        <v>4876000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81110393</v>
      </c>
      <c r="D25" s="40">
        <f>+D5+D9+D15+D19+D24</f>
        <v>76574778</v>
      </c>
      <c r="E25" s="41">
        <f t="shared" si="4"/>
        <v>78054000</v>
      </c>
      <c r="F25" s="42">
        <f t="shared" si="4"/>
        <v>79672289</v>
      </c>
      <c r="G25" s="42">
        <f t="shared" si="4"/>
        <v>29024197</v>
      </c>
      <c r="H25" s="42">
        <f t="shared" si="4"/>
        <v>59812</v>
      </c>
      <c r="I25" s="42">
        <f t="shared" si="4"/>
        <v>837465</v>
      </c>
      <c r="J25" s="42">
        <f t="shared" si="4"/>
        <v>29921474</v>
      </c>
      <c r="K25" s="42">
        <f t="shared" si="4"/>
        <v>240516</v>
      </c>
      <c r="L25" s="42">
        <f t="shared" si="4"/>
        <v>0</v>
      </c>
      <c r="M25" s="42">
        <f t="shared" si="4"/>
        <v>21839601</v>
      </c>
      <c r="N25" s="42">
        <f t="shared" si="4"/>
        <v>22080117</v>
      </c>
      <c r="O25" s="42">
        <f t="shared" si="4"/>
        <v>166771</v>
      </c>
      <c r="P25" s="42">
        <f t="shared" si="4"/>
        <v>15294</v>
      </c>
      <c r="Q25" s="42">
        <f t="shared" si="4"/>
        <v>17440641</v>
      </c>
      <c r="R25" s="42">
        <f t="shared" si="4"/>
        <v>17622706</v>
      </c>
      <c r="S25" s="42">
        <f t="shared" si="4"/>
        <v>8873</v>
      </c>
      <c r="T25" s="42">
        <f t="shared" si="4"/>
        <v>670464</v>
      </c>
      <c r="U25" s="42">
        <f t="shared" si="4"/>
        <v>31410</v>
      </c>
      <c r="V25" s="42">
        <f t="shared" si="4"/>
        <v>710747</v>
      </c>
      <c r="W25" s="42">
        <f t="shared" si="4"/>
        <v>70335044</v>
      </c>
      <c r="X25" s="42">
        <f t="shared" si="4"/>
        <v>79672289</v>
      </c>
      <c r="Y25" s="42">
        <f t="shared" si="4"/>
        <v>-9337245</v>
      </c>
      <c r="Z25" s="43">
        <f>+IF(X25&lt;&gt;0,+(Y25/X25)*100,0)</f>
        <v>-11.719564125991159</v>
      </c>
      <c r="AA25" s="40">
        <f>+AA5+AA9+AA15+AA19+AA24</f>
        <v>79672289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47127965</v>
      </c>
      <c r="D28" s="19">
        <f>SUM(D29:D31)</f>
        <v>49964500</v>
      </c>
      <c r="E28" s="20">
        <f t="shared" si="5"/>
        <v>59972744</v>
      </c>
      <c r="F28" s="21">
        <f t="shared" si="5"/>
        <v>58653890</v>
      </c>
      <c r="G28" s="21">
        <f t="shared" si="5"/>
        <v>3971583</v>
      </c>
      <c r="H28" s="21">
        <f t="shared" si="5"/>
        <v>1201509</v>
      </c>
      <c r="I28" s="21">
        <f t="shared" si="5"/>
        <v>3974613</v>
      </c>
      <c r="J28" s="21">
        <f t="shared" si="5"/>
        <v>9147705</v>
      </c>
      <c r="K28" s="21">
        <f t="shared" si="5"/>
        <v>3267389</v>
      </c>
      <c r="L28" s="21">
        <f t="shared" si="5"/>
        <v>1201770</v>
      </c>
      <c r="M28" s="21">
        <f t="shared" si="5"/>
        <v>463630</v>
      </c>
      <c r="N28" s="21">
        <f t="shared" si="5"/>
        <v>4932789</v>
      </c>
      <c r="O28" s="21">
        <f t="shared" si="5"/>
        <v>3794334</v>
      </c>
      <c r="P28" s="21">
        <f t="shared" si="5"/>
        <v>4825830</v>
      </c>
      <c r="Q28" s="21">
        <f t="shared" si="5"/>
        <v>4329582</v>
      </c>
      <c r="R28" s="21">
        <f t="shared" si="5"/>
        <v>12949746</v>
      </c>
      <c r="S28" s="21">
        <f t="shared" si="5"/>
        <v>5980208</v>
      </c>
      <c r="T28" s="21">
        <f t="shared" si="5"/>
        <v>4478454</v>
      </c>
      <c r="U28" s="21">
        <f t="shared" si="5"/>
        <v>3653206</v>
      </c>
      <c r="V28" s="21">
        <f t="shared" si="5"/>
        <v>14111868</v>
      </c>
      <c r="W28" s="21">
        <f t="shared" si="5"/>
        <v>41142108</v>
      </c>
      <c r="X28" s="21">
        <f t="shared" si="5"/>
        <v>58653890</v>
      </c>
      <c r="Y28" s="21">
        <f t="shared" si="5"/>
        <v>-17511782</v>
      </c>
      <c r="Z28" s="4">
        <f>+IF(X28&lt;&gt;0,+(Y28/X28)*100,0)</f>
        <v>-29.856130599351555</v>
      </c>
      <c r="AA28" s="19">
        <f>SUM(AA29:AA31)</f>
        <v>58653890</v>
      </c>
    </row>
    <row r="29" spans="1:27" ht="12.75">
      <c r="A29" s="5" t="s">
        <v>32</v>
      </c>
      <c r="B29" s="3"/>
      <c r="C29" s="22">
        <v>12357963</v>
      </c>
      <c r="D29" s="22">
        <v>13950250</v>
      </c>
      <c r="E29" s="23">
        <v>16667330</v>
      </c>
      <c r="F29" s="24">
        <v>15838262</v>
      </c>
      <c r="G29" s="24">
        <v>1199741</v>
      </c>
      <c r="H29" s="24">
        <v>257817</v>
      </c>
      <c r="I29" s="24">
        <v>1079272</v>
      </c>
      <c r="J29" s="24">
        <v>2536830</v>
      </c>
      <c r="K29" s="24">
        <v>1096582</v>
      </c>
      <c r="L29" s="24">
        <v>409803</v>
      </c>
      <c r="M29" s="24">
        <v>87341</v>
      </c>
      <c r="N29" s="24">
        <v>1593726</v>
      </c>
      <c r="O29" s="24">
        <v>872319</v>
      </c>
      <c r="P29" s="24">
        <v>1664312</v>
      </c>
      <c r="Q29" s="24">
        <v>1153262</v>
      </c>
      <c r="R29" s="24">
        <v>3689893</v>
      </c>
      <c r="S29" s="24">
        <v>1577221</v>
      </c>
      <c r="T29" s="24">
        <v>1200339</v>
      </c>
      <c r="U29" s="24">
        <v>989100</v>
      </c>
      <c r="V29" s="24">
        <v>3766660</v>
      </c>
      <c r="W29" s="24">
        <v>11587109</v>
      </c>
      <c r="X29" s="24">
        <v>15838262</v>
      </c>
      <c r="Y29" s="24">
        <v>-4251153</v>
      </c>
      <c r="Z29" s="6">
        <v>-26.84</v>
      </c>
      <c r="AA29" s="22">
        <v>15838262</v>
      </c>
    </row>
    <row r="30" spans="1:27" ht="12.75">
      <c r="A30" s="5" t="s">
        <v>33</v>
      </c>
      <c r="B30" s="3"/>
      <c r="C30" s="25">
        <v>31531412</v>
      </c>
      <c r="D30" s="25">
        <v>32921952</v>
      </c>
      <c r="E30" s="26">
        <v>39563475</v>
      </c>
      <c r="F30" s="27">
        <v>39436708</v>
      </c>
      <c r="G30" s="27">
        <v>2474536</v>
      </c>
      <c r="H30" s="27">
        <v>933762</v>
      </c>
      <c r="I30" s="27">
        <v>2684619</v>
      </c>
      <c r="J30" s="27">
        <v>6092917</v>
      </c>
      <c r="K30" s="27">
        <v>1905165</v>
      </c>
      <c r="L30" s="27">
        <v>780817</v>
      </c>
      <c r="M30" s="27">
        <v>376289</v>
      </c>
      <c r="N30" s="27">
        <v>3062271</v>
      </c>
      <c r="O30" s="27">
        <v>2706284</v>
      </c>
      <c r="P30" s="27">
        <v>2865734</v>
      </c>
      <c r="Q30" s="27">
        <v>2957433</v>
      </c>
      <c r="R30" s="27">
        <v>8529451</v>
      </c>
      <c r="S30" s="27">
        <v>3942221</v>
      </c>
      <c r="T30" s="27">
        <v>3051447</v>
      </c>
      <c r="U30" s="27">
        <v>2427578</v>
      </c>
      <c r="V30" s="27">
        <v>9421246</v>
      </c>
      <c r="W30" s="27">
        <v>27105885</v>
      </c>
      <c r="X30" s="27">
        <v>39436708</v>
      </c>
      <c r="Y30" s="27">
        <v>-12330823</v>
      </c>
      <c r="Z30" s="7">
        <v>-31.27</v>
      </c>
      <c r="AA30" s="25">
        <v>39436708</v>
      </c>
    </row>
    <row r="31" spans="1:27" ht="12.75">
      <c r="A31" s="5" t="s">
        <v>34</v>
      </c>
      <c r="B31" s="3"/>
      <c r="C31" s="22">
        <v>3238590</v>
      </c>
      <c r="D31" s="22">
        <v>3092298</v>
      </c>
      <c r="E31" s="23">
        <v>3741939</v>
      </c>
      <c r="F31" s="24">
        <v>3378920</v>
      </c>
      <c r="G31" s="24">
        <v>297306</v>
      </c>
      <c r="H31" s="24">
        <v>9930</v>
      </c>
      <c r="I31" s="24">
        <v>210722</v>
      </c>
      <c r="J31" s="24">
        <v>517958</v>
      </c>
      <c r="K31" s="24">
        <v>265642</v>
      </c>
      <c r="L31" s="24">
        <v>11150</v>
      </c>
      <c r="M31" s="24"/>
      <c r="N31" s="24">
        <v>276792</v>
      </c>
      <c r="O31" s="24">
        <v>215731</v>
      </c>
      <c r="P31" s="24">
        <v>295784</v>
      </c>
      <c r="Q31" s="24">
        <v>218887</v>
      </c>
      <c r="R31" s="24">
        <v>730402</v>
      </c>
      <c r="S31" s="24">
        <v>460766</v>
      </c>
      <c r="T31" s="24">
        <v>226668</v>
      </c>
      <c r="U31" s="24">
        <v>236528</v>
      </c>
      <c r="V31" s="24">
        <v>923962</v>
      </c>
      <c r="W31" s="24">
        <v>2449114</v>
      </c>
      <c r="X31" s="24">
        <v>3378920</v>
      </c>
      <c r="Y31" s="24">
        <v>-929806</v>
      </c>
      <c r="Z31" s="6">
        <v>-27.52</v>
      </c>
      <c r="AA31" s="22">
        <v>3378920</v>
      </c>
    </row>
    <row r="32" spans="1:27" ht="12.75">
      <c r="A32" s="2" t="s">
        <v>35</v>
      </c>
      <c r="B32" s="3"/>
      <c r="C32" s="19">
        <f aca="true" t="shared" si="6" ref="C32:Y32">SUM(C33:C37)</f>
        <v>8033208</v>
      </c>
      <c r="D32" s="19">
        <f>SUM(D33:D37)</f>
        <v>8772984</v>
      </c>
      <c r="E32" s="20">
        <f t="shared" si="6"/>
        <v>8953267</v>
      </c>
      <c r="F32" s="21">
        <f t="shared" si="6"/>
        <v>8493807</v>
      </c>
      <c r="G32" s="21">
        <f t="shared" si="6"/>
        <v>918251</v>
      </c>
      <c r="H32" s="21">
        <f t="shared" si="6"/>
        <v>92154</v>
      </c>
      <c r="I32" s="21">
        <f t="shared" si="6"/>
        <v>708818</v>
      </c>
      <c r="J32" s="21">
        <f t="shared" si="6"/>
        <v>1719223</v>
      </c>
      <c r="K32" s="21">
        <f t="shared" si="6"/>
        <v>411462</v>
      </c>
      <c r="L32" s="21">
        <f t="shared" si="6"/>
        <v>36022</v>
      </c>
      <c r="M32" s="21">
        <f t="shared" si="6"/>
        <v>14884</v>
      </c>
      <c r="N32" s="21">
        <f t="shared" si="6"/>
        <v>462368</v>
      </c>
      <c r="O32" s="21">
        <f t="shared" si="6"/>
        <v>668085</v>
      </c>
      <c r="P32" s="21">
        <f t="shared" si="6"/>
        <v>718263</v>
      </c>
      <c r="Q32" s="21">
        <f t="shared" si="6"/>
        <v>703886</v>
      </c>
      <c r="R32" s="21">
        <f t="shared" si="6"/>
        <v>2090234</v>
      </c>
      <c r="S32" s="21">
        <f t="shared" si="6"/>
        <v>1363503</v>
      </c>
      <c r="T32" s="21">
        <f t="shared" si="6"/>
        <v>704240</v>
      </c>
      <c r="U32" s="21">
        <f t="shared" si="6"/>
        <v>673442</v>
      </c>
      <c r="V32" s="21">
        <f t="shared" si="6"/>
        <v>2741185</v>
      </c>
      <c r="W32" s="21">
        <f t="shared" si="6"/>
        <v>7013010</v>
      </c>
      <c r="X32" s="21">
        <f t="shared" si="6"/>
        <v>8493807</v>
      </c>
      <c r="Y32" s="21">
        <f t="shared" si="6"/>
        <v>-1480797</v>
      </c>
      <c r="Z32" s="4">
        <f>+IF(X32&lt;&gt;0,+(Y32/X32)*100,0)</f>
        <v>-17.433843269572762</v>
      </c>
      <c r="AA32" s="19">
        <f>SUM(AA33:AA37)</f>
        <v>8493807</v>
      </c>
    </row>
    <row r="33" spans="1:27" ht="12.75">
      <c r="A33" s="5" t="s">
        <v>36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/>
      <c r="AA33" s="22"/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2236759</v>
      </c>
      <c r="D35" s="22">
        <v>2635685</v>
      </c>
      <c r="E35" s="23">
        <v>2387601</v>
      </c>
      <c r="F35" s="24">
        <v>2629223</v>
      </c>
      <c r="G35" s="24">
        <v>395936</v>
      </c>
      <c r="H35" s="24">
        <v>72375</v>
      </c>
      <c r="I35" s="24">
        <v>206495</v>
      </c>
      <c r="J35" s="24">
        <v>674806</v>
      </c>
      <c r="K35" s="24">
        <v>-98859</v>
      </c>
      <c r="L35" s="24">
        <v>45654</v>
      </c>
      <c r="M35" s="24">
        <v>14884</v>
      </c>
      <c r="N35" s="24">
        <v>-38321</v>
      </c>
      <c r="O35" s="24">
        <v>172784</v>
      </c>
      <c r="P35" s="24">
        <v>227125</v>
      </c>
      <c r="Q35" s="24">
        <v>228226</v>
      </c>
      <c r="R35" s="24">
        <v>628135</v>
      </c>
      <c r="S35" s="24">
        <v>480081</v>
      </c>
      <c r="T35" s="24">
        <v>229756</v>
      </c>
      <c r="U35" s="24">
        <v>208268</v>
      </c>
      <c r="V35" s="24">
        <v>918105</v>
      </c>
      <c r="W35" s="24">
        <v>2182725</v>
      </c>
      <c r="X35" s="24">
        <v>2629223</v>
      </c>
      <c r="Y35" s="24">
        <v>-446498</v>
      </c>
      <c r="Z35" s="6">
        <v>-16.98</v>
      </c>
      <c r="AA35" s="22">
        <v>2629223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5796449</v>
      </c>
      <c r="D37" s="25">
        <v>6137299</v>
      </c>
      <c r="E37" s="26">
        <v>6565666</v>
      </c>
      <c r="F37" s="27">
        <v>5864584</v>
      </c>
      <c r="G37" s="27">
        <v>522315</v>
      </c>
      <c r="H37" s="27">
        <v>19779</v>
      </c>
      <c r="I37" s="27">
        <v>502323</v>
      </c>
      <c r="J37" s="27">
        <v>1044417</v>
      </c>
      <c r="K37" s="27">
        <v>510321</v>
      </c>
      <c r="L37" s="27">
        <v>-9632</v>
      </c>
      <c r="M37" s="27"/>
      <c r="N37" s="27">
        <v>500689</v>
      </c>
      <c r="O37" s="27">
        <v>495301</v>
      </c>
      <c r="P37" s="27">
        <v>491138</v>
      </c>
      <c r="Q37" s="27">
        <v>475660</v>
      </c>
      <c r="R37" s="27">
        <v>1462099</v>
      </c>
      <c r="S37" s="27">
        <v>883422</v>
      </c>
      <c r="T37" s="27">
        <v>474484</v>
      </c>
      <c r="U37" s="27">
        <v>465174</v>
      </c>
      <c r="V37" s="27">
        <v>1823080</v>
      </c>
      <c r="W37" s="27">
        <v>4830285</v>
      </c>
      <c r="X37" s="27">
        <v>5864584</v>
      </c>
      <c r="Y37" s="27">
        <v>-1034299</v>
      </c>
      <c r="Z37" s="7">
        <v>-17.64</v>
      </c>
      <c r="AA37" s="25">
        <v>5864584</v>
      </c>
    </row>
    <row r="38" spans="1:27" ht="12.75">
      <c r="A38" s="2" t="s">
        <v>41</v>
      </c>
      <c r="B38" s="8"/>
      <c r="C38" s="19">
        <f aca="true" t="shared" si="7" ref="C38:Y38">SUM(C39:C41)</f>
        <v>12950184</v>
      </c>
      <c r="D38" s="19">
        <f>SUM(D39:D41)</f>
        <v>10753840</v>
      </c>
      <c r="E38" s="20">
        <f t="shared" si="7"/>
        <v>11752504</v>
      </c>
      <c r="F38" s="21">
        <f t="shared" si="7"/>
        <v>10610583</v>
      </c>
      <c r="G38" s="21">
        <f t="shared" si="7"/>
        <v>1371485</v>
      </c>
      <c r="H38" s="21">
        <f t="shared" si="7"/>
        <v>575512</v>
      </c>
      <c r="I38" s="21">
        <f t="shared" si="7"/>
        <v>528200</v>
      </c>
      <c r="J38" s="21">
        <f t="shared" si="7"/>
        <v>2475197</v>
      </c>
      <c r="K38" s="21">
        <f t="shared" si="7"/>
        <v>647457</v>
      </c>
      <c r="L38" s="21">
        <f t="shared" si="7"/>
        <v>392841</v>
      </c>
      <c r="M38" s="21">
        <f t="shared" si="7"/>
        <v>392429</v>
      </c>
      <c r="N38" s="21">
        <f t="shared" si="7"/>
        <v>1432727</v>
      </c>
      <c r="O38" s="21">
        <f t="shared" si="7"/>
        <v>476300</v>
      </c>
      <c r="P38" s="21">
        <f t="shared" si="7"/>
        <v>916781</v>
      </c>
      <c r="Q38" s="21">
        <f t="shared" si="7"/>
        <v>1278978</v>
      </c>
      <c r="R38" s="21">
        <f t="shared" si="7"/>
        <v>2672059</v>
      </c>
      <c r="S38" s="21">
        <f t="shared" si="7"/>
        <v>1039371</v>
      </c>
      <c r="T38" s="21">
        <f t="shared" si="7"/>
        <v>853316</v>
      </c>
      <c r="U38" s="21">
        <f t="shared" si="7"/>
        <v>545814</v>
      </c>
      <c r="V38" s="21">
        <f t="shared" si="7"/>
        <v>2438501</v>
      </c>
      <c r="W38" s="21">
        <f t="shared" si="7"/>
        <v>9018484</v>
      </c>
      <c r="X38" s="21">
        <f t="shared" si="7"/>
        <v>10610583</v>
      </c>
      <c r="Y38" s="21">
        <f t="shared" si="7"/>
        <v>-1592099</v>
      </c>
      <c r="Z38" s="4">
        <f>+IF(X38&lt;&gt;0,+(Y38/X38)*100,0)</f>
        <v>-15.00482112999823</v>
      </c>
      <c r="AA38" s="19">
        <f>SUM(AA39:AA41)</f>
        <v>10610583</v>
      </c>
    </row>
    <row r="39" spans="1:27" ht="12.75">
      <c r="A39" s="5" t="s">
        <v>42</v>
      </c>
      <c r="B39" s="3"/>
      <c r="C39" s="22">
        <v>12950184</v>
      </c>
      <c r="D39" s="22">
        <v>10753840</v>
      </c>
      <c r="E39" s="23">
        <v>11752504</v>
      </c>
      <c r="F39" s="24">
        <v>10610583</v>
      </c>
      <c r="G39" s="24">
        <v>1371485</v>
      </c>
      <c r="H39" s="24">
        <v>575512</v>
      </c>
      <c r="I39" s="24">
        <v>528200</v>
      </c>
      <c r="J39" s="24">
        <v>2475197</v>
      </c>
      <c r="K39" s="24">
        <v>647457</v>
      </c>
      <c r="L39" s="24">
        <v>392841</v>
      </c>
      <c r="M39" s="24">
        <v>392429</v>
      </c>
      <c r="N39" s="24">
        <v>1432727</v>
      </c>
      <c r="O39" s="24">
        <v>476300</v>
      </c>
      <c r="P39" s="24">
        <v>916781</v>
      </c>
      <c r="Q39" s="24">
        <v>1278978</v>
      </c>
      <c r="R39" s="24">
        <v>2672059</v>
      </c>
      <c r="S39" s="24">
        <v>1039371</v>
      </c>
      <c r="T39" s="24">
        <v>853316</v>
      </c>
      <c r="U39" s="24">
        <v>545814</v>
      </c>
      <c r="V39" s="24">
        <v>2438501</v>
      </c>
      <c r="W39" s="24">
        <v>9018484</v>
      </c>
      <c r="X39" s="24">
        <v>10610583</v>
      </c>
      <c r="Y39" s="24">
        <v>-1592099</v>
      </c>
      <c r="Z39" s="6">
        <v>-15</v>
      </c>
      <c r="AA39" s="22">
        <v>10610583</v>
      </c>
    </row>
    <row r="40" spans="1:27" ht="12.75">
      <c r="A40" s="5" t="s">
        <v>43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/>
      <c r="AA40" s="22"/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>
        <v>411818</v>
      </c>
      <c r="D47" s="19">
        <v>793061</v>
      </c>
      <c r="E47" s="20">
        <v>443420</v>
      </c>
      <c r="F47" s="21">
        <v>712505</v>
      </c>
      <c r="G47" s="21">
        <v>23166</v>
      </c>
      <c r="H47" s="21"/>
      <c r="I47" s="21">
        <v>30131</v>
      </c>
      <c r="J47" s="21">
        <v>53297</v>
      </c>
      <c r="K47" s="21">
        <v>94552</v>
      </c>
      <c r="L47" s="21">
        <v>-667</v>
      </c>
      <c r="M47" s="21">
        <v>536</v>
      </c>
      <c r="N47" s="21">
        <v>94421</v>
      </c>
      <c r="O47" s="21">
        <v>63250</v>
      </c>
      <c r="P47" s="21">
        <v>66079</v>
      </c>
      <c r="Q47" s="21">
        <v>73257</v>
      </c>
      <c r="R47" s="21">
        <v>202586</v>
      </c>
      <c r="S47" s="21">
        <v>132161</v>
      </c>
      <c r="T47" s="21">
        <v>66079</v>
      </c>
      <c r="U47" s="21">
        <v>65428</v>
      </c>
      <c r="V47" s="21">
        <v>263668</v>
      </c>
      <c r="W47" s="21">
        <v>613972</v>
      </c>
      <c r="X47" s="21">
        <v>712505</v>
      </c>
      <c r="Y47" s="21">
        <v>-98533</v>
      </c>
      <c r="Z47" s="4">
        <v>-13.83</v>
      </c>
      <c r="AA47" s="19">
        <v>712505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68523175</v>
      </c>
      <c r="D48" s="40">
        <f>+D28+D32+D38+D42+D47</f>
        <v>70284385</v>
      </c>
      <c r="E48" s="41">
        <f t="shared" si="9"/>
        <v>81121935</v>
      </c>
      <c r="F48" s="42">
        <f t="shared" si="9"/>
        <v>78470785</v>
      </c>
      <c r="G48" s="42">
        <f t="shared" si="9"/>
        <v>6284485</v>
      </c>
      <c r="H48" s="42">
        <f t="shared" si="9"/>
        <v>1869175</v>
      </c>
      <c r="I48" s="42">
        <f t="shared" si="9"/>
        <v>5241762</v>
      </c>
      <c r="J48" s="42">
        <f t="shared" si="9"/>
        <v>13395422</v>
      </c>
      <c r="K48" s="42">
        <f t="shared" si="9"/>
        <v>4420860</v>
      </c>
      <c r="L48" s="42">
        <f t="shared" si="9"/>
        <v>1629966</v>
      </c>
      <c r="M48" s="42">
        <f t="shared" si="9"/>
        <v>871479</v>
      </c>
      <c r="N48" s="42">
        <f t="shared" si="9"/>
        <v>6922305</v>
      </c>
      <c r="O48" s="42">
        <f t="shared" si="9"/>
        <v>5001969</v>
      </c>
      <c r="P48" s="42">
        <f t="shared" si="9"/>
        <v>6526953</v>
      </c>
      <c r="Q48" s="42">
        <f t="shared" si="9"/>
        <v>6385703</v>
      </c>
      <c r="R48" s="42">
        <f t="shared" si="9"/>
        <v>17914625</v>
      </c>
      <c r="S48" s="42">
        <f t="shared" si="9"/>
        <v>8515243</v>
      </c>
      <c r="T48" s="42">
        <f t="shared" si="9"/>
        <v>6102089</v>
      </c>
      <c r="U48" s="42">
        <f t="shared" si="9"/>
        <v>4937890</v>
      </c>
      <c r="V48" s="42">
        <f t="shared" si="9"/>
        <v>19555222</v>
      </c>
      <c r="W48" s="42">
        <f t="shared" si="9"/>
        <v>57787574</v>
      </c>
      <c r="X48" s="42">
        <f t="shared" si="9"/>
        <v>78470785</v>
      </c>
      <c r="Y48" s="42">
        <f t="shared" si="9"/>
        <v>-20683211</v>
      </c>
      <c r="Z48" s="43">
        <f>+IF(X48&lt;&gt;0,+(Y48/X48)*100,0)</f>
        <v>-26.35784897525875</v>
      </c>
      <c r="AA48" s="40">
        <f>+AA28+AA32+AA38+AA42+AA47</f>
        <v>78470785</v>
      </c>
    </row>
    <row r="49" spans="1:27" ht="12.75">
      <c r="A49" s="14" t="s">
        <v>88</v>
      </c>
      <c r="B49" s="15"/>
      <c r="C49" s="44">
        <f aca="true" t="shared" si="10" ref="C49:Y49">+C25-C48</f>
        <v>12587218</v>
      </c>
      <c r="D49" s="44">
        <f>+D25-D48</f>
        <v>6290393</v>
      </c>
      <c r="E49" s="45">
        <f t="shared" si="10"/>
        <v>-3067935</v>
      </c>
      <c r="F49" s="46">
        <f t="shared" si="10"/>
        <v>1201504</v>
      </c>
      <c r="G49" s="46">
        <f t="shared" si="10"/>
        <v>22739712</v>
      </c>
      <c r="H49" s="46">
        <f t="shared" si="10"/>
        <v>-1809363</v>
      </c>
      <c r="I49" s="46">
        <f t="shared" si="10"/>
        <v>-4404297</v>
      </c>
      <c r="J49" s="46">
        <f t="shared" si="10"/>
        <v>16526052</v>
      </c>
      <c r="K49" s="46">
        <f t="shared" si="10"/>
        <v>-4180344</v>
      </c>
      <c r="L49" s="46">
        <f t="shared" si="10"/>
        <v>-1629966</v>
      </c>
      <c r="M49" s="46">
        <f t="shared" si="10"/>
        <v>20968122</v>
      </c>
      <c r="N49" s="46">
        <f t="shared" si="10"/>
        <v>15157812</v>
      </c>
      <c r="O49" s="46">
        <f t="shared" si="10"/>
        <v>-4835198</v>
      </c>
      <c r="P49" s="46">
        <f t="shared" si="10"/>
        <v>-6511659</v>
      </c>
      <c r="Q49" s="46">
        <f t="shared" si="10"/>
        <v>11054938</v>
      </c>
      <c r="R49" s="46">
        <f t="shared" si="10"/>
        <v>-291919</v>
      </c>
      <c r="S49" s="46">
        <f t="shared" si="10"/>
        <v>-8506370</v>
      </c>
      <c r="T49" s="46">
        <f t="shared" si="10"/>
        <v>-5431625</v>
      </c>
      <c r="U49" s="46">
        <f t="shared" si="10"/>
        <v>-4906480</v>
      </c>
      <c r="V49" s="46">
        <f t="shared" si="10"/>
        <v>-18844475</v>
      </c>
      <c r="W49" s="46">
        <f t="shared" si="10"/>
        <v>12547470</v>
      </c>
      <c r="X49" s="46">
        <f>IF(F25=F48,0,X25-X48)</f>
        <v>1201504</v>
      </c>
      <c r="Y49" s="46">
        <f t="shared" si="10"/>
        <v>11345966</v>
      </c>
      <c r="Z49" s="47">
        <f>+IF(X49&lt;&gt;0,+(Y49/X49)*100,0)</f>
        <v>944.3136269209258</v>
      </c>
      <c r="AA49" s="44">
        <f>+AA25-AA48</f>
        <v>1201504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1004072364</v>
      </c>
      <c r="D5" s="19">
        <f>SUM(D6:D8)</f>
        <v>0</v>
      </c>
      <c r="E5" s="20">
        <f t="shared" si="0"/>
        <v>1074878168</v>
      </c>
      <c r="F5" s="21">
        <f t="shared" si="0"/>
        <v>1071688315</v>
      </c>
      <c r="G5" s="21">
        <f t="shared" si="0"/>
        <v>138543244</v>
      </c>
      <c r="H5" s="21">
        <f t="shared" si="0"/>
        <v>172046546</v>
      </c>
      <c r="I5" s="21">
        <f t="shared" si="0"/>
        <v>48672331</v>
      </c>
      <c r="J5" s="21">
        <f t="shared" si="0"/>
        <v>359262121</v>
      </c>
      <c r="K5" s="21">
        <f t="shared" si="0"/>
        <v>49029620</v>
      </c>
      <c r="L5" s="21">
        <f t="shared" si="0"/>
        <v>51978030</v>
      </c>
      <c r="M5" s="21">
        <f t="shared" si="0"/>
        <v>102110669</v>
      </c>
      <c r="N5" s="21">
        <f t="shared" si="0"/>
        <v>203118319</v>
      </c>
      <c r="O5" s="21">
        <f t="shared" si="0"/>
        <v>50121550</v>
      </c>
      <c r="P5" s="21">
        <f t="shared" si="0"/>
        <v>-1707876</v>
      </c>
      <c r="Q5" s="21">
        <f t="shared" si="0"/>
        <v>37211208</v>
      </c>
      <c r="R5" s="21">
        <f t="shared" si="0"/>
        <v>85624882</v>
      </c>
      <c r="S5" s="21">
        <f t="shared" si="0"/>
        <v>95171619</v>
      </c>
      <c r="T5" s="21">
        <f t="shared" si="0"/>
        <v>46890748</v>
      </c>
      <c r="U5" s="21">
        <f t="shared" si="0"/>
        <v>52892375</v>
      </c>
      <c r="V5" s="21">
        <f t="shared" si="0"/>
        <v>194954742</v>
      </c>
      <c r="W5" s="21">
        <f t="shared" si="0"/>
        <v>842960064</v>
      </c>
      <c r="X5" s="21">
        <f t="shared" si="0"/>
        <v>1071688315</v>
      </c>
      <c r="Y5" s="21">
        <f t="shared" si="0"/>
        <v>-228728251</v>
      </c>
      <c r="Z5" s="4">
        <f>+IF(X5&lt;&gt;0,+(Y5/X5)*100,0)</f>
        <v>-21.34279601620925</v>
      </c>
      <c r="AA5" s="19">
        <f>SUM(AA6:AA8)</f>
        <v>1071688315</v>
      </c>
    </row>
    <row r="6" spans="1:27" ht="12.75">
      <c r="A6" s="5" t="s">
        <v>32</v>
      </c>
      <c r="B6" s="3"/>
      <c r="C6" s="22">
        <v>463786171</v>
      </c>
      <c r="D6" s="22"/>
      <c r="E6" s="23">
        <v>468192000</v>
      </c>
      <c r="F6" s="24">
        <v>486251147</v>
      </c>
      <c r="G6" s="24">
        <v>85550582</v>
      </c>
      <c r="H6" s="24">
        <v>7146233</v>
      </c>
      <c r="I6" s="24">
        <v>6720925</v>
      </c>
      <c r="J6" s="24">
        <v>99417740</v>
      </c>
      <c r="K6" s="24">
        <v>8122514</v>
      </c>
      <c r="L6" s="24">
        <v>9224624</v>
      </c>
      <c r="M6" s="24">
        <v>60505693</v>
      </c>
      <c r="N6" s="24">
        <v>77852831</v>
      </c>
      <c r="O6" s="24">
        <v>8554255</v>
      </c>
      <c r="P6" s="24">
        <v>8090167</v>
      </c>
      <c r="Q6" s="24">
        <v>-4460375</v>
      </c>
      <c r="R6" s="24">
        <v>12184047</v>
      </c>
      <c r="S6" s="24">
        <v>53983878</v>
      </c>
      <c r="T6" s="24">
        <v>6037785</v>
      </c>
      <c r="U6" s="24">
        <v>11136402</v>
      </c>
      <c r="V6" s="24">
        <v>71158065</v>
      </c>
      <c r="W6" s="24">
        <v>260612683</v>
      </c>
      <c r="X6" s="24">
        <v>486251147</v>
      </c>
      <c r="Y6" s="24">
        <v>-225638464</v>
      </c>
      <c r="Z6" s="6">
        <v>-46.4</v>
      </c>
      <c r="AA6" s="22">
        <v>486251147</v>
      </c>
    </row>
    <row r="7" spans="1:27" ht="12.75">
      <c r="A7" s="5" t="s">
        <v>33</v>
      </c>
      <c r="B7" s="3"/>
      <c r="C7" s="25">
        <v>540286193</v>
      </c>
      <c r="D7" s="25"/>
      <c r="E7" s="26">
        <v>606686168</v>
      </c>
      <c r="F7" s="27">
        <v>585437168</v>
      </c>
      <c r="G7" s="27">
        <v>52992662</v>
      </c>
      <c r="H7" s="27">
        <v>164900313</v>
      </c>
      <c r="I7" s="27">
        <v>41951406</v>
      </c>
      <c r="J7" s="27">
        <v>259844381</v>
      </c>
      <c r="K7" s="27">
        <v>40907106</v>
      </c>
      <c r="L7" s="27">
        <v>42753406</v>
      </c>
      <c r="M7" s="27">
        <v>41604976</v>
      </c>
      <c r="N7" s="27">
        <v>125265488</v>
      </c>
      <c r="O7" s="27">
        <v>41567295</v>
      </c>
      <c r="P7" s="27">
        <v>-9798043</v>
      </c>
      <c r="Q7" s="27">
        <v>41671583</v>
      </c>
      <c r="R7" s="27">
        <v>73440835</v>
      </c>
      <c r="S7" s="27">
        <v>41187741</v>
      </c>
      <c r="T7" s="27">
        <v>40852963</v>
      </c>
      <c r="U7" s="27">
        <v>41755973</v>
      </c>
      <c r="V7" s="27">
        <v>123796677</v>
      </c>
      <c r="W7" s="27">
        <v>582347381</v>
      </c>
      <c r="X7" s="27">
        <v>585437168</v>
      </c>
      <c r="Y7" s="27">
        <v>-3089787</v>
      </c>
      <c r="Z7" s="7">
        <v>-0.53</v>
      </c>
      <c r="AA7" s="25">
        <v>585437168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23853945</v>
      </c>
      <c r="D9" s="19">
        <f>SUM(D10:D14)</f>
        <v>0</v>
      </c>
      <c r="E9" s="20">
        <f t="shared" si="1"/>
        <v>25994500</v>
      </c>
      <c r="F9" s="21">
        <f t="shared" si="1"/>
        <v>25994500</v>
      </c>
      <c r="G9" s="21">
        <f t="shared" si="1"/>
        <v>1382952</v>
      </c>
      <c r="H9" s="21">
        <f t="shared" si="1"/>
        <v>1145697</v>
      </c>
      <c r="I9" s="21">
        <f t="shared" si="1"/>
        <v>1617452</v>
      </c>
      <c r="J9" s="21">
        <f t="shared" si="1"/>
        <v>4146101</v>
      </c>
      <c r="K9" s="21">
        <f t="shared" si="1"/>
        <v>1360501</v>
      </c>
      <c r="L9" s="21">
        <f t="shared" si="1"/>
        <v>5790608</v>
      </c>
      <c r="M9" s="21">
        <f t="shared" si="1"/>
        <v>1258787</v>
      </c>
      <c r="N9" s="21">
        <f t="shared" si="1"/>
        <v>8409896</v>
      </c>
      <c r="O9" s="21">
        <f t="shared" si="1"/>
        <v>2006409</v>
      </c>
      <c r="P9" s="21">
        <f t="shared" si="1"/>
        <v>1395280</v>
      </c>
      <c r="Q9" s="21">
        <f t="shared" si="1"/>
        <v>1279402</v>
      </c>
      <c r="R9" s="21">
        <f t="shared" si="1"/>
        <v>4681091</v>
      </c>
      <c r="S9" s="21">
        <f t="shared" si="1"/>
        <v>1364223</v>
      </c>
      <c r="T9" s="21">
        <f t="shared" si="1"/>
        <v>5096091</v>
      </c>
      <c r="U9" s="21">
        <f t="shared" si="1"/>
        <v>1286569</v>
      </c>
      <c r="V9" s="21">
        <f t="shared" si="1"/>
        <v>7746883</v>
      </c>
      <c r="W9" s="21">
        <f t="shared" si="1"/>
        <v>24983971</v>
      </c>
      <c r="X9" s="21">
        <f t="shared" si="1"/>
        <v>25994500</v>
      </c>
      <c r="Y9" s="21">
        <f t="shared" si="1"/>
        <v>-1010529</v>
      </c>
      <c r="Z9" s="4">
        <f>+IF(X9&lt;&gt;0,+(Y9/X9)*100,0)</f>
        <v>-3.8874723499201758</v>
      </c>
      <c r="AA9" s="19">
        <f>SUM(AA10:AA14)</f>
        <v>25994500</v>
      </c>
    </row>
    <row r="10" spans="1:27" ht="12.75">
      <c r="A10" s="5" t="s">
        <v>36</v>
      </c>
      <c r="B10" s="3"/>
      <c r="C10" s="22">
        <v>9816085</v>
      </c>
      <c r="D10" s="22"/>
      <c r="E10" s="23">
        <v>11008100</v>
      </c>
      <c r="F10" s="24">
        <v>11008100</v>
      </c>
      <c r="G10" s="24">
        <v>280641</v>
      </c>
      <c r="H10" s="24">
        <v>159795</v>
      </c>
      <c r="I10" s="24">
        <v>134865</v>
      </c>
      <c r="J10" s="24">
        <v>575301</v>
      </c>
      <c r="K10" s="24">
        <v>280441</v>
      </c>
      <c r="L10" s="24">
        <v>4111268</v>
      </c>
      <c r="M10" s="24">
        <v>163744</v>
      </c>
      <c r="N10" s="24">
        <v>4555453</v>
      </c>
      <c r="O10" s="24">
        <v>222813</v>
      </c>
      <c r="P10" s="24">
        <v>223347</v>
      </c>
      <c r="Q10" s="24">
        <v>297112</v>
      </c>
      <c r="R10" s="24">
        <v>743272</v>
      </c>
      <c r="S10" s="24">
        <v>149537</v>
      </c>
      <c r="T10" s="24">
        <v>4074101</v>
      </c>
      <c r="U10" s="24">
        <v>261171</v>
      </c>
      <c r="V10" s="24">
        <v>4484809</v>
      </c>
      <c r="W10" s="24">
        <v>10358835</v>
      </c>
      <c r="X10" s="24">
        <v>11008100</v>
      </c>
      <c r="Y10" s="24">
        <v>-649265</v>
      </c>
      <c r="Z10" s="6">
        <v>-5.9</v>
      </c>
      <c r="AA10" s="22">
        <v>11008100</v>
      </c>
    </row>
    <row r="11" spans="1:27" ht="12.75">
      <c r="A11" s="5" t="s">
        <v>37</v>
      </c>
      <c r="B11" s="3"/>
      <c r="C11" s="22">
        <v>2987235</v>
      </c>
      <c r="D11" s="22"/>
      <c r="E11" s="23">
        <v>3730400</v>
      </c>
      <c r="F11" s="24">
        <v>3730400</v>
      </c>
      <c r="G11" s="24">
        <v>80350</v>
      </c>
      <c r="H11" s="24">
        <v>49430</v>
      </c>
      <c r="I11" s="24">
        <v>37088</v>
      </c>
      <c r="J11" s="24">
        <v>166868</v>
      </c>
      <c r="K11" s="24">
        <v>188878</v>
      </c>
      <c r="L11" s="24">
        <v>727794</v>
      </c>
      <c r="M11" s="24">
        <v>164704</v>
      </c>
      <c r="N11" s="24">
        <v>1081376</v>
      </c>
      <c r="O11" s="24">
        <v>865278</v>
      </c>
      <c r="P11" s="24">
        <v>305757</v>
      </c>
      <c r="Q11" s="24">
        <v>58709</v>
      </c>
      <c r="R11" s="24">
        <v>1229744</v>
      </c>
      <c r="S11" s="24">
        <v>19275</v>
      </c>
      <c r="T11" s="24">
        <v>34990</v>
      </c>
      <c r="U11" s="24">
        <v>93127</v>
      </c>
      <c r="V11" s="24">
        <v>147392</v>
      </c>
      <c r="W11" s="24">
        <v>2625380</v>
      </c>
      <c r="X11" s="24">
        <v>3730400</v>
      </c>
      <c r="Y11" s="24">
        <v>-1105020</v>
      </c>
      <c r="Z11" s="6">
        <v>-29.62</v>
      </c>
      <c r="AA11" s="22">
        <v>3730400</v>
      </c>
    </row>
    <row r="12" spans="1:27" ht="12.75">
      <c r="A12" s="5" t="s">
        <v>38</v>
      </c>
      <c r="B12" s="3"/>
      <c r="C12" s="22">
        <v>350589</v>
      </c>
      <c r="D12" s="22"/>
      <c r="E12" s="23">
        <v>285000</v>
      </c>
      <c r="F12" s="24">
        <v>285000</v>
      </c>
      <c r="G12" s="24">
        <v>31107</v>
      </c>
      <c r="H12" s="24">
        <v>21138</v>
      </c>
      <c r="I12" s="24">
        <v>534781</v>
      </c>
      <c r="J12" s="24">
        <v>587026</v>
      </c>
      <c r="K12" s="24">
        <v>-13484</v>
      </c>
      <c r="L12" s="24">
        <v>36690</v>
      </c>
      <c r="M12" s="24">
        <v>4235</v>
      </c>
      <c r="N12" s="24">
        <v>27441</v>
      </c>
      <c r="O12" s="24">
        <v>4714</v>
      </c>
      <c r="P12" s="24">
        <v>9116</v>
      </c>
      <c r="Q12" s="24">
        <v>4142</v>
      </c>
      <c r="R12" s="24">
        <v>17972</v>
      </c>
      <c r="S12" s="24">
        <v>1056</v>
      </c>
      <c r="T12" s="24">
        <v>11359</v>
      </c>
      <c r="U12" s="24">
        <v>18446</v>
      </c>
      <c r="V12" s="24">
        <v>30861</v>
      </c>
      <c r="W12" s="24">
        <v>663300</v>
      </c>
      <c r="X12" s="24">
        <v>285000</v>
      </c>
      <c r="Y12" s="24">
        <v>378300</v>
      </c>
      <c r="Z12" s="6">
        <v>132.74</v>
      </c>
      <c r="AA12" s="22">
        <v>285000</v>
      </c>
    </row>
    <row r="13" spans="1:27" ht="12.75">
      <c r="A13" s="5" t="s">
        <v>39</v>
      </c>
      <c r="B13" s="3"/>
      <c r="C13" s="22">
        <v>10613193</v>
      </c>
      <c r="D13" s="22"/>
      <c r="E13" s="23">
        <v>10901000</v>
      </c>
      <c r="F13" s="24">
        <v>10901000</v>
      </c>
      <c r="G13" s="24">
        <v>982063</v>
      </c>
      <c r="H13" s="24">
        <v>906360</v>
      </c>
      <c r="I13" s="24">
        <v>903414</v>
      </c>
      <c r="J13" s="24">
        <v>2791837</v>
      </c>
      <c r="K13" s="24">
        <v>903414</v>
      </c>
      <c r="L13" s="24">
        <v>903414</v>
      </c>
      <c r="M13" s="24">
        <v>925061</v>
      </c>
      <c r="N13" s="24">
        <v>2731889</v>
      </c>
      <c r="O13" s="24">
        <v>903156</v>
      </c>
      <c r="P13" s="24">
        <v>853199</v>
      </c>
      <c r="Q13" s="24">
        <v>900928</v>
      </c>
      <c r="R13" s="24">
        <v>2657283</v>
      </c>
      <c r="S13" s="24">
        <v>900928</v>
      </c>
      <c r="T13" s="24">
        <v>900928</v>
      </c>
      <c r="U13" s="24">
        <v>900928</v>
      </c>
      <c r="V13" s="24">
        <v>2702784</v>
      </c>
      <c r="W13" s="24">
        <v>10883793</v>
      </c>
      <c r="X13" s="24">
        <v>10901000</v>
      </c>
      <c r="Y13" s="24">
        <v>-17207</v>
      </c>
      <c r="Z13" s="6">
        <v>-0.16</v>
      </c>
      <c r="AA13" s="22">
        <v>10901000</v>
      </c>
    </row>
    <row r="14" spans="1:27" ht="12.75">
      <c r="A14" s="5" t="s">
        <v>40</v>
      </c>
      <c r="B14" s="3"/>
      <c r="C14" s="25">
        <v>86843</v>
      </c>
      <c r="D14" s="25"/>
      <c r="E14" s="26">
        <v>70000</v>
      </c>
      <c r="F14" s="27">
        <v>70000</v>
      </c>
      <c r="G14" s="27">
        <v>8791</v>
      </c>
      <c r="H14" s="27">
        <v>8974</v>
      </c>
      <c r="I14" s="27">
        <v>7304</v>
      </c>
      <c r="J14" s="27">
        <v>25069</v>
      </c>
      <c r="K14" s="27">
        <v>1252</v>
      </c>
      <c r="L14" s="27">
        <v>11442</v>
      </c>
      <c r="M14" s="27">
        <v>1043</v>
      </c>
      <c r="N14" s="27">
        <v>13737</v>
      </c>
      <c r="O14" s="27">
        <v>10448</v>
      </c>
      <c r="P14" s="27">
        <v>3861</v>
      </c>
      <c r="Q14" s="27">
        <v>18511</v>
      </c>
      <c r="R14" s="27">
        <v>32820</v>
      </c>
      <c r="S14" s="27">
        <v>293427</v>
      </c>
      <c r="T14" s="27">
        <v>74713</v>
      </c>
      <c r="U14" s="27">
        <v>12897</v>
      </c>
      <c r="V14" s="27">
        <v>381037</v>
      </c>
      <c r="W14" s="27">
        <v>452663</v>
      </c>
      <c r="X14" s="27">
        <v>70000</v>
      </c>
      <c r="Y14" s="27">
        <v>382663</v>
      </c>
      <c r="Z14" s="7">
        <v>546.66</v>
      </c>
      <c r="AA14" s="25">
        <v>70000</v>
      </c>
    </row>
    <row r="15" spans="1:27" ht="12.75">
      <c r="A15" s="2" t="s">
        <v>41</v>
      </c>
      <c r="B15" s="8"/>
      <c r="C15" s="19">
        <f aca="true" t="shared" si="2" ref="C15:Y15">SUM(C16:C18)</f>
        <v>22637762</v>
      </c>
      <c r="D15" s="19">
        <f>SUM(D16:D18)</f>
        <v>0</v>
      </c>
      <c r="E15" s="20">
        <f t="shared" si="2"/>
        <v>18223000</v>
      </c>
      <c r="F15" s="21">
        <f t="shared" si="2"/>
        <v>21723000</v>
      </c>
      <c r="G15" s="21">
        <f t="shared" si="2"/>
        <v>1528302</v>
      </c>
      <c r="H15" s="21">
        <f t="shared" si="2"/>
        <v>675097</v>
      </c>
      <c r="I15" s="21">
        <f t="shared" si="2"/>
        <v>657228</v>
      </c>
      <c r="J15" s="21">
        <f t="shared" si="2"/>
        <v>2860627</v>
      </c>
      <c r="K15" s="21">
        <f t="shared" si="2"/>
        <v>695101</v>
      </c>
      <c r="L15" s="21">
        <f t="shared" si="2"/>
        <v>642612</v>
      </c>
      <c r="M15" s="21">
        <f t="shared" si="2"/>
        <v>740224</v>
      </c>
      <c r="N15" s="21">
        <f t="shared" si="2"/>
        <v>2077937</v>
      </c>
      <c r="O15" s="21">
        <f t="shared" si="2"/>
        <v>470228</v>
      </c>
      <c r="P15" s="21">
        <f t="shared" si="2"/>
        <v>579441</v>
      </c>
      <c r="Q15" s="21">
        <f t="shared" si="2"/>
        <v>823978</v>
      </c>
      <c r="R15" s="21">
        <f t="shared" si="2"/>
        <v>1873647</v>
      </c>
      <c r="S15" s="21">
        <f t="shared" si="2"/>
        <v>114404</v>
      </c>
      <c r="T15" s="21">
        <f t="shared" si="2"/>
        <v>520179</v>
      </c>
      <c r="U15" s="21">
        <f t="shared" si="2"/>
        <v>364978</v>
      </c>
      <c r="V15" s="21">
        <f t="shared" si="2"/>
        <v>999561</v>
      </c>
      <c r="W15" s="21">
        <f t="shared" si="2"/>
        <v>7811772</v>
      </c>
      <c r="X15" s="21">
        <f t="shared" si="2"/>
        <v>21723000</v>
      </c>
      <c r="Y15" s="21">
        <f t="shared" si="2"/>
        <v>-13911228</v>
      </c>
      <c r="Z15" s="4">
        <f>+IF(X15&lt;&gt;0,+(Y15/X15)*100,0)</f>
        <v>-64.03916586106891</v>
      </c>
      <c r="AA15" s="19">
        <f>SUM(AA16:AA18)</f>
        <v>21723000</v>
      </c>
    </row>
    <row r="16" spans="1:27" ht="12.75">
      <c r="A16" s="5" t="s">
        <v>42</v>
      </c>
      <c r="B16" s="3"/>
      <c r="C16" s="22">
        <v>2689825</v>
      </c>
      <c r="D16" s="22"/>
      <c r="E16" s="23">
        <v>3923000</v>
      </c>
      <c r="F16" s="24">
        <v>3923000</v>
      </c>
      <c r="G16" s="24">
        <v>1235579</v>
      </c>
      <c r="H16" s="24">
        <v>335461</v>
      </c>
      <c r="I16" s="24">
        <v>407187</v>
      </c>
      <c r="J16" s="24">
        <v>1978227</v>
      </c>
      <c r="K16" s="24">
        <v>456249</v>
      </c>
      <c r="L16" s="24">
        <v>369325</v>
      </c>
      <c r="M16" s="24">
        <v>450198</v>
      </c>
      <c r="N16" s="24">
        <v>1275772</v>
      </c>
      <c r="O16" s="24">
        <v>276789</v>
      </c>
      <c r="P16" s="24">
        <v>312068</v>
      </c>
      <c r="Q16" s="24">
        <v>281481</v>
      </c>
      <c r="R16" s="24">
        <v>870338</v>
      </c>
      <c r="S16" s="24">
        <v>128694</v>
      </c>
      <c r="T16" s="24">
        <v>96937</v>
      </c>
      <c r="U16" s="24">
        <v>293980</v>
      </c>
      <c r="V16" s="24">
        <v>519611</v>
      </c>
      <c r="W16" s="24">
        <v>4643948</v>
      </c>
      <c r="X16" s="24">
        <v>3923000</v>
      </c>
      <c r="Y16" s="24">
        <v>720948</v>
      </c>
      <c r="Z16" s="6">
        <v>18.38</v>
      </c>
      <c r="AA16" s="22">
        <v>3923000</v>
      </c>
    </row>
    <row r="17" spans="1:27" ht="12.75">
      <c r="A17" s="5" t="s">
        <v>43</v>
      </c>
      <c r="B17" s="3"/>
      <c r="C17" s="22">
        <v>19947937</v>
      </c>
      <c r="D17" s="22"/>
      <c r="E17" s="23">
        <v>14300000</v>
      </c>
      <c r="F17" s="24">
        <v>17800000</v>
      </c>
      <c r="G17" s="24">
        <v>292723</v>
      </c>
      <c r="H17" s="24">
        <v>339636</v>
      </c>
      <c r="I17" s="24">
        <v>250041</v>
      </c>
      <c r="J17" s="24">
        <v>882400</v>
      </c>
      <c r="K17" s="24">
        <v>238852</v>
      </c>
      <c r="L17" s="24">
        <v>273287</v>
      </c>
      <c r="M17" s="24">
        <v>290026</v>
      </c>
      <c r="N17" s="24">
        <v>802165</v>
      </c>
      <c r="O17" s="24">
        <v>193439</v>
      </c>
      <c r="P17" s="24">
        <v>267373</v>
      </c>
      <c r="Q17" s="24">
        <v>542497</v>
      </c>
      <c r="R17" s="24">
        <v>1003309</v>
      </c>
      <c r="S17" s="24">
        <v>-14290</v>
      </c>
      <c r="T17" s="24">
        <v>423242</v>
      </c>
      <c r="U17" s="24">
        <v>70998</v>
      </c>
      <c r="V17" s="24">
        <v>479950</v>
      </c>
      <c r="W17" s="24">
        <v>3167824</v>
      </c>
      <c r="X17" s="24">
        <v>17800000</v>
      </c>
      <c r="Y17" s="24">
        <v>-14632176</v>
      </c>
      <c r="Z17" s="6">
        <v>-82.2</v>
      </c>
      <c r="AA17" s="22">
        <v>17800000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970970972</v>
      </c>
      <c r="D19" s="19">
        <f>SUM(D20:D23)</f>
        <v>0</v>
      </c>
      <c r="E19" s="20">
        <f t="shared" si="3"/>
        <v>1232289064</v>
      </c>
      <c r="F19" s="21">
        <f t="shared" si="3"/>
        <v>1149103399</v>
      </c>
      <c r="G19" s="21">
        <f t="shared" si="3"/>
        <v>105059514</v>
      </c>
      <c r="H19" s="21">
        <f t="shared" si="3"/>
        <v>105923432</v>
      </c>
      <c r="I19" s="21">
        <f t="shared" si="3"/>
        <v>102192623</v>
      </c>
      <c r="J19" s="21">
        <f t="shared" si="3"/>
        <v>313175569</v>
      </c>
      <c r="K19" s="21">
        <f t="shared" si="3"/>
        <v>90777311</v>
      </c>
      <c r="L19" s="21">
        <f t="shared" si="3"/>
        <v>97145974</v>
      </c>
      <c r="M19" s="21">
        <f t="shared" si="3"/>
        <v>85442859</v>
      </c>
      <c r="N19" s="21">
        <f t="shared" si="3"/>
        <v>273366144</v>
      </c>
      <c r="O19" s="21">
        <f t="shared" si="3"/>
        <v>118319439</v>
      </c>
      <c r="P19" s="21">
        <f t="shared" si="3"/>
        <v>71712777</v>
      </c>
      <c r="Q19" s="21">
        <f t="shared" si="3"/>
        <v>94434415</v>
      </c>
      <c r="R19" s="21">
        <f t="shared" si="3"/>
        <v>284466631</v>
      </c>
      <c r="S19" s="21">
        <f t="shared" si="3"/>
        <v>103252656</v>
      </c>
      <c r="T19" s="21">
        <f t="shared" si="3"/>
        <v>76089880</v>
      </c>
      <c r="U19" s="21">
        <f t="shared" si="3"/>
        <v>90841936</v>
      </c>
      <c r="V19" s="21">
        <f t="shared" si="3"/>
        <v>270184472</v>
      </c>
      <c r="W19" s="21">
        <f t="shared" si="3"/>
        <v>1141192816</v>
      </c>
      <c r="X19" s="21">
        <f t="shared" si="3"/>
        <v>1149103399</v>
      </c>
      <c r="Y19" s="21">
        <f t="shared" si="3"/>
        <v>-7910583</v>
      </c>
      <c r="Z19" s="4">
        <f>+IF(X19&lt;&gt;0,+(Y19/X19)*100,0)</f>
        <v>-0.6884135062940494</v>
      </c>
      <c r="AA19" s="19">
        <f>SUM(AA20:AA23)</f>
        <v>1149103399</v>
      </c>
    </row>
    <row r="20" spans="1:27" ht="12.75">
      <c r="A20" s="5" t="s">
        <v>46</v>
      </c>
      <c r="B20" s="3"/>
      <c r="C20" s="22">
        <v>566793853</v>
      </c>
      <c r="D20" s="22"/>
      <c r="E20" s="23">
        <v>777527126</v>
      </c>
      <c r="F20" s="24">
        <v>717052126</v>
      </c>
      <c r="G20" s="24">
        <v>69296637</v>
      </c>
      <c r="H20" s="24">
        <v>70503388</v>
      </c>
      <c r="I20" s="24">
        <v>66071759</v>
      </c>
      <c r="J20" s="24">
        <v>205871784</v>
      </c>
      <c r="K20" s="24">
        <v>53283909</v>
      </c>
      <c r="L20" s="24">
        <v>55551400</v>
      </c>
      <c r="M20" s="24">
        <v>43193099</v>
      </c>
      <c r="N20" s="24">
        <v>152028408</v>
      </c>
      <c r="O20" s="24">
        <v>73740590</v>
      </c>
      <c r="P20" s="24">
        <v>44894642</v>
      </c>
      <c r="Q20" s="24">
        <v>54220641</v>
      </c>
      <c r="R20" s="24">
        <v>172855873</v>
      </c>
      <c r="S20" s="24">
        <v>63687313</v>
      </c>
      <c r="T20" s="24">
        <v>41409494</v>
      </c>
      <c r="U20" s="24">
        <v>57091014</v>
      </c>
      <c r="V20" s="24">
        <v>162187821</v>
      </c>
      <c r="W20" s="24">
        <v>692943886</v>
      </c>
      <c r="X20" s="24">
        <v>717052126</v>
      </c>
      <c r="Y20" s="24">
        <v>-24108240</v>
      </c>
      <c r="Z20" s="6">
        <v>-3.36</v>
      </c>
      <c r="AA20" s="22">
        <v>717052126</v>
      </c>
    </row>
    <row r="21" spans="1:27" ht="12.75">
      <c r="A21" s="5" t="s">
        <v>47</v>
      </c>
      <c r="B21" s="3"/>
      <c r="C21" s="22">
        <v>270001133</v>
      </c>
      <c r="D21" s="22"/>
      <c r="E21" s="23">
        <v>306391749</v>
      </c>
      <c r="F21" s="24">
        <v>290182384</v>
      </c>
      <c r="G21" s="24">
        <v>22911443</v>
      </c>
      <c r="H21" s="24">
        <v>22781942</v>
      </c>
      <c r="I21" s="24">
        <v>23471177</v>
      </c>
      <c r="J21" s="24">
        <v>69164562</v>
      </c>
      <c r="K21" s="24">
        <v>24868611</v>
      </c>
      <c r="L21" s="24">
        <v>29012396</v>
      </c>
      <c r="M21" s="24">
        <v>29855568</v>
      </c>
      <c r="N21" s="24">
        <v>83736575</v>
      </c>
      <c r="O21" s="24">
        <v>31939943</v>
      </c>
      <c r="P21" s="24">
        <v>17850029</v>
      </c>
      <c r="Q21" s="24">
        <v>27336625</v>
      </c>
      <c r="R21" s="24">
        <v>77126597</v>
      </c>
      <c r="S21" s="24">
        <v>26817817</v>
      </c>
      <c r="T21" s="24">
        <v>22018889</v>
      </c>
      <c r="U21" s="24">
        <v>21414675</v>
      </c>
      <c r="V21" s="24">
        <v>70251381</v>
      </c>
      <c r="W21" s="24">
        <v>300279115</v>
      </c>
      <c r="X21" s="24">
        <v>290182384</v>
      </c>
      <c r="Y21" s="24">
        <v>10096731</v>
      </c>
      <c r="Z21" s="6">
        <v>3.48</v>
      </c>
      <c r="AA21" s="22">
        <v>290182384</v>
      </c>
    </row>
    <row r="22" spans="1:27" ht="12.75">
      <c r="A22" s="5" t="s">
        <v>48</v>
      </c>
      <c r="B22" s="3"/>
      <c r="C22" s="25">
        <v>77321419</v>
      </c>
      <c r="D22" s="25"/>
      <c r="E22" s="26">
        <v>81516842</v>
      </c>
      <c r="F22" s="27">
        <v>77865842</v>
      </c>
      <c r="G22" s="27">
        <v>7378359</v>
      </c>
      <c r="H22" s="27">
        <v>7202792</v>
      </c>
      <c r="I22" s="27">
        <v>7208368</v>
      </c>
      <c r="J22" s="27">
        <v>21789519</v>
      </c>
      <c r="K22" s="27">
        <v>7191478</v>
      </c>
      <c r="L22" s="27">
        <v>7173220</v>
      </c>
      <c r="M22" s="27">
        <v>6963724</v>
      </c>
      <c r="N22" s="27">
        <v>21328422</v>
      </c>
      <c r="O22" s="27">
        <v>7183152</v>
      </c>
      <c r="P22" s="27">
        <v>5815788</v>
      </c>
      <c r="Q22" s="27">
        <v>7343934</v>
      </c>
      <c r="R22" s="27">
        <v>20342874</v>
      </c>
      <c r="S22" s="27">
        <v>7253371</v>
      </c>
      <c r="T22" s="27">
        <v>7206695</v>
      </c>
      <c r="U22" s="27">
        <v>7038858</v>
      </c>
      <c r="V22" s="27">
        <v>21498924</v>
      </c>
      <c r="W22" s="27">
        <v>84959739</v>
      </c>
      <c r="X22" s="27">
        <v>77865842</v>
      </c>
      <c r="Y22" s="27">
        <v>7093897</v>
      </c>
      <c r="Z22" s="7">
        <v>9.11</v>
      </c>
      <c r="AA22" s="25">
        <v>77865842</v>
      </c>
    </row>
    <row r="23" spans="1:27" ht="12.75">
      <c r="A23" s="5" t="s">
        <v>49</v>
      </c>
      <c r="B23" s="3"/>
      <c r="C23" s="22">
        <v>56854567</v>
      </c>
      <c r="D23" s="22"/>
      <c r="E23" s="23">
        <v>66853347</v>
      </c>
      <c r="F23" s="24">
        <v>64003047</v>
      </c>
      <c r="G23" s="24">
        <v>5473075</v>
      </c>
      <c r="H23" s="24">
        <v>5435310</v>
      </c>
      <c r="I23" s="24">
        <v>5441319</v>
      </c>
      <c r="J23" s="24">
        <v>16349704</v>
      </c>
      <c r="K23" s="24">
        <v>5433313</v>
      </c>
      <c r="L23" s="24">
        <v>5408958</v>
      </c>
      <c r="M23" s="24">
        <v>5430468</v>
      </c>
      <c r="N23" s="24">
        <v>16272739</v>
      </c>
      <c r="O23" s="24">
        <v>5455754</v>
      </c>
      <c r="P23" s="24">
        <v>3152318</v>
      </c>
      <c r="Q23" s="24">
        <v>5533215</v>
      </c>
      <c r="R23" s="24">
        <v>14141287</v>
      </c>
      <c r="S23" s="24">
        <v>5494155</v>
      </c>
      <c r="T23" s="24">
        <v>5454802</v>
      </c>
      <c r="U23" s="24">
        <v>5297389</v>
      </c>
      <c r="V23" s="24">
        <v>16246346</v>
      </c>
      <c r="W23" s="24">
        <v>63010076</v>
      </c>
      <c r="X23" s="24">
        <v>64003047</v>
      </c>
      <c r="Y23" s="24">
        <v>-992971</v>
      </c>
      <c r="Z23" s="6">
        <v>-1.55</v>
      </c>
      <c r="AA23" s="22">
        <v>64003047</v>
      </c>
    </row>
    <row r="24" spans="1:27" ht="12.75">
      <c r="A24" s="2" t="s">
        <v>50</v>
      </c>
      <c r="B24" s="8" t="s">
        <v>51</v>
      </c>
      <c r="C24" s="19">
        <v>9352111</v>
      </c>
      <c r="D24" s="19"/>
      <c r="E24" s="20">
        <v>9512000</v>
      </c>
      <c r="F24" s="21">
        <v>8512000</v>
      </c>
      <c r="G24" s="21">
        <v>1125056</v>
      </c>
      <c r="H24" s="21">
        <v>588312</v>
      </c>
      <c r="I24" s="21">
        <v>520306</v>
      </c>
      <c r="J24" s="21">
        <v>2233674</v>
      </c>
      <c r="K24" s="21">
        <v>1208760</v>
      </c>
      <c r="L24" s="21">
        <v>1140223</v>
      </c>
      <c r="M24" s="21">
        <v>652339</v>
      </c>
      <c r="N24" s="21">
        <v>3001322</v>
      </c>
      <c r="O24" s="21">
        <v>993253</v>
      </c>
      <c r="P24" s="21">
        <v>-55809</v>
      </c>
      <c r="Q24" s="21">
        <v>1811068</v>
      </c>
      <c r="R24" s="21">
        <v>2748512</v>
      </c>
      <c r="S24" s="21">
        <v>-139994</v>
      </c>
      <c r="T24" s="21">
        <v>-266748</v>
      </c>
      <c r="U24" s="21">
        <v>1205904</v>
      </c>
      <c r="V24" s="21">
        <v>799162</v>
      </c>
      <c r="W24" s="21">
        <v>8782670</v>
      </c>
      <c r="X24" s="21">
        <v>8512000</v>
      </c>
      <c r="Y24" s="21">
        <v>270670</v>
      </c>
      <c r="Z24" s="4">
        <v>3.18</v>
      </c>
      <c r="AA24" s="19">
        <v>8512000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2030887154</v>
      </c>
      <c r="D25" s="40">
        <f>+D5+D9+D15+D19+D24</f>
        <v>0</v>
      </c>
      <c r="E25" s="41">
        <f t="shared" si="4"/>
        <v>2360896732</v>
      </c>
      <c r="F25" s="42">
        <f t="shared" si="4"/>
        <v>2277021214</v>
      </c>
      <c r="G25" s="42">
        <f t="shared" si="4"/>
        <v>247639068</v>
      </c>
      <c r="H25" s="42">
        <f t="shared" si="4"/>
        <v>280379084</v>
      </c>
      <c r="I25" s="42">
        <f t="shared" si="4"/>
        <v>153659940</v>
      </c>
      <c r="J25" s="42">
        <f t="shared" si="4"/>
        <v>681678092</v>
      </c>
      <c r="K25" s="42">
        <f t="shared" si="4"/>
        <v>143071293</v>
      </c>
      <c r="L25" s="42">
        <f t="shared" si="4"/>
        <v>156697447</v>
      </c>
      <c r="M25" s="42">
        <f t="shared" si="4"/>
        <v>190204878</v>
      </c>
      <c r="N25" s="42">
        <f t="shared" si="4"/>
        <v>489973618</v>
      </c>
      <c r="O25" s="42">
        <f t="shared" si="4"/>
        <v>171910879</v>
      </c>
      <c r="P25" s="42">
        <f t="shared" si="4"/>
        <v>71923813</v>
      </c>
      <c r="Q25" s="42">
        <f t="shared" si="4"/>
        <v>135560071</v>
      </c>
      <c r="R25" s="42">
        <f t="shared" si="4"/>
        <v>379394763</v>
      </c>
      <c r="S25" s="42">
        <f t="shared" si="4"/>
        <v>199762908</v>
      </c>
      <c r="T25" s="42">
        <f t="shared" si="4"/>
        <v>128330150</v>
      </c>
      <c r="U25" s="42">
        <f t="shared" si="4"/>
        <v>146591762</v>
      </c>
      <c r="V25" s="42">
        <f t="shared" si="4"/>
        <v>474684820</v>
      </c>
      <c r="W25" s="42">
        <f t="shared" si="4"/>
        <v>2025731293</v>
      </c>
      <c r="X25" s="42">
        <f t="shared" si="4"/>
        <v>2277021214</v>
      </c>
      <c r="Y25" s="42">
        <f t="shared" si="4"/>
        <v>-251289921</v>
      </c>
      <c r="Z25" s="43">
        <f>+IF(X25&lt;&gt;0,+(Y25/X25)*100,0)</f>
        <v>-11.035906009789157</v>
      </c>
      <c r="AA25" s="40">
        <f>+AA5+AA9+AA15+AA19+AA24</f>
        <v>2277021214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549421872</v>
      </c>
      <c r="D28" s="19">
        <f>SUM(D29:D31)</f>
        <v>0</v>
      </c>
      <c r="E28" s="20">
        <f t="shared" si="5"/>
        <v>702386832</v>
      </c>
      <c r="F28" s="21">
        <f t="shared" si="5"/>
        <v>637321852</v>
      </c>
      <c r="G28" s="21">
        <f t="shared" si="5"/>
        <v>31552810</v>
      </c>
      <c r="H28" s="21">
        <f t="shared" si="5"/>
        <v>36666742</v>
      </c>
      <c r="I28" s="21">
        <f t="shared" si="5"/>
        <v>69419179</v>
      </c>
      <c r="J28" s="21">
        <f t="shared" si="5"/>
        <v>137638731</v>
      </c>
      <c r="K28" s="21">
        <f t="shared" si="5"/>
        <v>36834486</v>
      </c>
      <c r="L28" s="21">
        <f t="shared" si="5"/>
        <v>45260814</v>
      </c>
      <c r="M28" s="21">
        <f t="shared" si="5"/>
        <v>41759483</v>
      </c>
      <c r="N28" s="21">
        <f t="shared" si="5"/>
        <v>123854783</v>
      </c>
      <c r="O28" s="21">
        <f t="shared" si="5"/>
        <v>85475105</v>
      </c>
      <c r="P28" s="21">
        <f t="shared" si="5"/>
        <v>8317612</v>
      </c>
      <c r="Q28" s="21">
        <f t="shared" si="5"/>
        <v>36423925</v>
      </c>
      <c r="R28" s="21">
        <f t="shared" si="5"/>
        <v>130216642</v>
      </c>
      <c r="S28" s="21">
        <f t="shared" si="5"/>
        <v>28373371</v>
      </c>
      <c r="T28" s="21">
        <f t="shared" si="5"/>
        <v>57191573</v>
      </c>
      <c r="U28" s="21">
        <f t="shared" si="5"/>
        <v>38171461</v>
      </c>
      <c r="V28" s="21">
        <f t="shared" si="5"/>
        <v>123736405</v>
      </c>
      <c r="W28" s="21">
        <f t="shared" si="5"/>
        <v>515446561</v>
      </c>
      <c r="X28" s="21">
        <f t="shared" si="5"/>
        <v>637321852</v>
      </c>
      <c r="Y28" s="21">
        <f t="shared" si="5"/>
        <v>-121875291</v>
      </c>
      <c r="Z28" s="4">
        <f>+IF(X28&lt;&gt;0,+(Y28/X28)*100,0)</f>
        <v>-19.12303659721368</v>
      </c>
      <c r="AA28" s="19">
        <f>SUM(AA29:AA31)</f>
        <v>637321852</v>
      </c>
    </row>
    <row r="29" spans="1:27" ht="12.75">
      <c r="A29" s="5" t="s">
        <v>32</v>
      </c>
      <c r="B29" s="3"/>
      <c r="C29" s="22">
        <v>334154499</v>
      </c>
      <c r="D29" s="22"/>
      <c r="E29" s="23">
        <v>433631091</v>
      </c>
      <c r="F29" s="24">
        <v>381136111</v>
      </c>
      <c r="G29" s="24">
        <v>13799321</v>
      </c>
      <c r="H29" s="24">
        <v>16595994</v>
      </c>
      <c r="I29" s="24">
        <v>49828331</v>
      </c>
      <c r="J29" s="24">
        <v>80223646</v>
      </c>
      <c r="K29" s="24">
        <v>17442250</v>
      </c>
      <c r="L29" s="24">
        <v>23515527</v>
      </c>
      <c r="M29" s="24">
        <v>19541952</v>
      </c>
      <c r="N29" s="24">
        <v>60499729</v>
      </c>
      <c r="O29" s="24">
        <v>68123048</v>
      </c>
      <c r="P29" s="24">
        <v>-8925575</v>
      </c>
      <c r="Q29" s="24">
        <v>17285755</v>
      </c>
      <c r="R29" s="24">
        <v>76483228</v>
      </c>
      <c r="S29" s="24">
        <v>11059116</v>
      </c>
      <c r="T29" s="24">
        <v>39432897</v>
      </c>
      <c r="U29" s="24">
        <v>18113463</v>
      </c>
      <c r="V29" s="24">
        <v>68605476</v>
      </c>
      <c r="W29" s="24">
        <v>285812079</v>
      </c>
      <c r="X29" s="24">
        <v>381136111</v>
      </c>
      <c r="Y29" s="24">
        <v>-95324032</v>
      </c>
      <c r="Z29" s="6">
        <v>-25.01</v>
      </c>
      <c r="AA29" s="22">
        <v>381136111</v>
      </c>
    </row>
    <row r="30" spans="1:27" ht="12.75">
      <c r="A30" s="5" t="s">
        <v>33</v>
      </c>
      <c r="B30" s="3"/>
      <c r="C30" s="25">
        <v>209917476</v>
      </c>
      <c r="D30" s="25"/>
      <c r="E30" s="26">
        <v>262273638</v>
      </c>
      <c r="F30" s="27">
        <v>249703638</v>
      </c>
      <c r="G30" s="27">
        <v>17279066</v>
      </c>
      <c r="H30" s="27">
        <v>19581549</v>
      </c>
      <c r="I30" s="27">
        <v>18995338</v>
      </c>
      <c r="J30" s="27">
        <v>55855953</v>
      </c>
      <c r="K30" s="27">
        <v>18909331</v>
      </c>
      <c r="L30" s="27">
        <v>21174173</v>
      </c>
      <c r="M30" s="27">
        <v>21618442</v>
      </c>
      <c r="N30" s="27">
        <v>61701946</v>
      </c>
      <c r="O30" s="27">
        <v>16910813</v>
      </c>
      <c r="P30" s="27">
        <v>16782471</v>
      </c>
      <c r="Q30" s="27">
        <v>18699009</v>
      </c>
      <c r="R30" s="27">
        <v>52392293</v>
      </c>
      <c r="S30" s="27">
        <v>16852641</v>
      </c>
      <c r="T30" s="27">
        <v>17314511</v>
      </c>
      <c r="U30" s="27">
        <v>19581408</v>
      </c>
      <c r="V30" s="27">
        <v>53748560</v>
      </c>
      <c r="W30" s="27">
        <v>223698752</v>
      </c>
      <c r="X30" s="27">
        <v>249703638</v>
      </c>
      <c r="Y30" s="27">
        <v>-26004886</v>
      </c>
      <c r="Z30" s="7">
        <v>-10.41</v>
      </c>
      <c r="AA30" s="25">
        <v>249703638</v>
      </c>
    </row>
    <row r="31" spans="1:27" ht="12.75">
      <c r="A31" s="5" t="s">
        <v>34</v>
      </c>
      <c r="B31" s="3"/>
      <c r="C31" s="22">
        <v>5349897</v>
      </c>
      <c r="D31" s="22"/>
      <c r="E31" s="23">
        <v>6482103</v>
      </c>
      <c r="F31" s="24">
        <v>6482103</v>
      </c>
      <c r="G31" s="24">
        <v>474423</v>
      </c>
      <c r="H31" s="24">
        <v>489199</v>
      </c>
      <c r="I31" s="24">
        <v>595510</v>
      </c>
      <c r="J31" s="24">
        <v>1559132</v>
      </c>
      <c r="K31" s="24">
        <v>482905</v>
      </c>
      <c r="L31" s="24">
        <v>571114</v>
      </c>
      <c r="M31" s="24">
        <v>599089</v>
      </c>
      <c r="N31" s="24">
        <v>1653108</v>
      </c>
      <c r="O31" s="24">
        <v>441244</v>
      </c>
      <c r="P31" s="24">
        <v>460716</v>
      </c>
      <c r="Q31" s="24">
        <v>439161</v>
      </c>
      <c r="R31" s="24">
        <v>1341121</v>
      </c>
      <c r="S31" s="24">
        <v>461614</v>
      </c>
      <c r="T31" s="24">
        <v>444165</v>
      </c>
      <c r="U31" s="24">
        <v>476590</v>
      </c>
      <c r="V31" s="24">
        <v>1382369</v>
      </c>
      <c r="W31" s="24">
        <v>5935730</v>
      </c>
      <c r="X31" s="24">
        <v>6482103</v>
      </c>
      <c r="Y31" s="24">
        <v>-546373</v>
      </c>
      <c r="Z31" s="6">
        <v>-8.43</v>
      </c>
      <c r="AA31" s="22">
        <v>6482103</v>
      </c>
    </row>
    <row r="32" spans="1:27" ht="12.75">
      <c r="A32" s="2" t="s">
        <v>35</v>
      </c>
      <c r="B32" s="3"/>
      <c r="C32" s="19">
        <f aca="true" t="shared" si="6" ref="C32:Y32">SUM(C33:C37)</f>
        <v>154197078</v>
      </c>
      <c r="D32" s="19">
        <f>SUM(D33:D37)</f>
        <v>0</v>
      </c>
      <c r="E32" s="20">
        <f t="shared" si="6"/>
        <v>186429869</v>
      </c>
      <c r="F32" s="21">
        <f t="shared" si="6"/>
        <v>175201454</v>
      </c>
      <c r="G32" s="21">
        <f t="shared" si="6"/>
        <v>12269872</v>
      </c>
      <c r="H32" s="21">
        <f t="shared" si="6"/>
        <v>16158199</v>
      </c>
      <c r="I32" s="21">
        <f t="shared" si="6"/>
        <v>16803426</v>
      </c>
      <c r="J32" s="21">
        <f t="shared" si="6"/>
        <v>45231497</v>
      </c>
      <c r="K32" s="21">
        <f t="shared" si="6"/>
        <v>14503972</v>
      </c>
      <c r="L32" s="21">
        <f t="shared" si="6"/>
        <v>15133372</v>
      </c>
      <c r="M32" s="21">
        <f t="shared" si="6"/>
        <v>16590419</v>
      </c>
      <c r="N32" s="21">
        <f t="shared" si="6"/>
        <v>46227763</v>
      </c>
      <c r="O32" s="21">
        <f t="shared" si="6"/>
        <v>13692146</v>
      </c>
      <c r="P32" s="21">
        <f t="shared" si="6"/>
        <v>6629248</v>
      </c>
      <c r="Q32" s="21">
        <f t="shared" si="6"/>
        <v>14753664</v>
      </c>
      <c r="R32" s="21">
        <f t="shared" si="6"/>
        <v>35075058</v>
      </c>
      <c r="S32" s="21">
        <f t="shared" si="6"/>
        <v>12726324</v>
      </c>
      <c r="T32" s="21">
        <f t="shared" si="6"/>
        <v>13010584</v>
      </c>
      <c r="U32" s="21">
        <f t="shared" si="6"/>
        <v>16075654</v>
      </c>
      <c r="V32" s="21">
        <f t="shared" si="6"/>
        <v>41812562</v>
      </c>
      <c r="W32" s="21">
        <f t="shared" si="6"/>
        <v>168346880</v>
      </c>
      <c r="X32" s="21">
        <f t="shared" si="6"/>
        <v>175201454</v>
      </c>
      <c r="Y32" s="21">
        <f t="shared" si="6"/>
        <v>-6854574</v>
      </c>
      <c r="Z32" s="4">
        <f>+IF(X32&lt;&gt;0,+(Y32/X32)*100,0)</f>
        <v>-3.912395612881158</v>
      </c>
      <c r="AA32" s="19">
        <f>SUM(AA33:AA37)</f>
        <v>175201454</v>
      </c>
    </row>
    <row r="33" spans="1:27" ht="12.75">
      <c r="A33" s="5" t="s">
        <v>36</v>
      </c>
      <c r="B33" s="3"/>
      <c r="C33" s="22">
        <v>36073371</v>
      </c>
      <c r="D33" s="22"/>
      <c r="E33" s="23">
        <v>41179325</v>
      </c>
      <c r="F33" s="24">
        <v>40791525</v>
      </c>
      <c r="G33" s="24">
        <v>2935674</v>
      </c>
      <c r="H33" s="24">
        <v>3228893</v>
      </c>
      <c r="I33" s="24">
        <v>3271747</v>
      </c>
      <c r="J33" s="24">
        <v>9436314</v>
      </c>
      <c r="K33" s="24">
        <v>3333626</v>
      </c>
      <c r="L33" s="24">
        <v>3385017</v>
      </c>
      <c r="M33" s="24">
        <v>4042758</v>
      </c>
      <c r="N33" s="24">
        <v>10761401</v>
      </c>
      <c r="O33" s="24">
        <v>3165863</v>
      </c>
      <c r="P33" s="24">
        <v>2726361</v>
      </c>
      <c r="Q33" s="24">
        <v>3169672</v>
      </c>
      <c r="R33" s="24">
        <v>9061896</v>
      </c>
      <c r="S33" s="24">
        <v>3094716</v>
      </c>
      <c r="T33" s="24">
        <v>3012688</v>
      </c>
      <c r="U33" s="24">
        <v>3500889</v>
      </c>
      <c r="V33" s="24">
        <v>9608293</v>
      </c>
      <c r="W33" s="24">
        <v>38867904</v>
      </c>
      <c r="X33" s="24">
        <v>40791525</v>
      </c>
      <c r="Y33" s="24">
        <v>-1923621</v>
      </c>
      <c r="Z33" s="6">
        <v>-4.72</v>
      </c>
      <c r="AA33" s="22">
        <v>40791525</v>
      </c>
    </row>
    <row r="34" spans="1:27" ht="12.75">
      <c r="A34" s="5" t="s">
        <v>37</v>
      </c>
      <c r="B34" s="3"/>
      <c r="C34" s="22">
        <v>47061410</v>
      </c>
      <c r="D34" s="22"/>
      <c r="E34" s="23">
        <v>59874337</v>
      </c>
      <c r="F34" s="24">
        <v>53994337</v>
      </c>
      <c r="G34" s="24">
        <v>3610445</v>
      </c>
      <c r="H34" s="24">
        <v>6142411</v>
      </c>
      <c r="I34" s="24">
        <v>4135082</v>
      </c>
      <c r="J34" s="24">
        <v>13887938</v>
      </c>
      <c r="K34" s="24">
        <v>4497149</v>
      </c>
      <c r="L34" s="24">
        <v>5068177</v>
      </c>
      <c r="M34" s="24">
        <v>4923919</v>
      </c>
      <c r="N34" s="24">
        <v>14489245</v>
      </c>
      <c r="O34" s="24">
        <v>4239542</v>
      </c>
      <c r="P34" s="24">
        <v>942446</v>
      </c>
      <c r="Q34" s="24">
        <v>4632992</v>
      </c>
      <c r="R34" s="24">
        <v>9814980</v>
      </c>
      <c r="S34" s="24">
        <v>3612146</v>
      </c>
      <c r="T34" s="24">
        <v>3571653</v>
      </c>
      <c r="U34" s="24">
        <v>4759557</v>
      </c>
      <c r="V34" s="24">
        <v>11943356</v>
      </c>
      <c r="W34" s="24">
        <v>50135519</v>
      </c>
      <c r="X34" s="24">
        <v>53994337</v>
      </c>
      <c r="Y34" s="24">
        <v>-3858818</v>
      </c>
      <c r="Z34" s="6">
        <v>-7.15</v>
      </c>
      <c r="AA34" s="22">
        <v>53994337</v>
      </c>
    </row>
    <row r="35" spans="1:27" ht="12.75">
      <c r="A35" s="5" t="s">
        <v>38</v>
      </c>
      <c r="B35" s="3"/>
      <c r="C35" s="22">
        <v>35366194</v>
      </c>
      <c r="D35" s="22"/>
      <c r="E35" s="23">
        <v>39697929</v>
      </c>
      <c r="F35" s="24">
        <v>39141314</v>
      </c>
      <c r="G35" s="24">
        <v>2876510</v>
      </c>
      <c r="H35" s="24">
        <v>2899883</v>
      </c>
      <c r="I35" s="24">
        <v>5267685</v>
      </c>
      <c r="J35" s="24">
        <v>11044078</v>
      </c>
      <c r="K35" s="24">
        <v>3034835</v>
      </c>
      <c r="L35" s="24">
        <v>3134887</v>
      </c>
      <c r="M35" s="24">
        <v>3544172</v>
      </c>
      <c r="N35" s="24">
        <v>9713894</v>
      </c>
      <c r="O35" s="24">
        <v>2866897</v>
      </c>
      <c r="P35" s="24">
        <v>3128984</v>
      </c>
      <c r="Q35" s="24">
        <v>3474252</v>
      </c>
      <c r="R35" s="24">
        <v>9470133</v>
      </c>
      <c r="S35" s="24">
        <v>2787192</v>
      </c>
      <c r="T35" s="24">
        <v>2892197</v>
      </c>
      <c r="U35" s="24">
        <v>3456430</v>
      </c>
      <c r="V35" s="24">
        <v>9135819</v>
      </c>
      <c r="W35" s="24">
        <v>39363924</v>
      </c>
      <c r="X35" s="24">
        <v>39141314</v>
      </c>
      <c r="Y35" s="24">
        <v>222610</v>
      </c>
      <c r="Z35" s="6">
        <v>0.57</v>
      </c>
      <c r="AA35" s="22">
        <v>39141314</v>
      </c>
    </row>
    <row r="36" spans="1:27" ht="12.75">
      <c r="A36" s="5" t="s">
        <v>39</v>
      </c>
      <c r="B36" s="3"/>
      <c r="C36" s="22">
        <v>19964112</v>
      </c>
      <c r="D36" s="22"/>
      <c r="E36" s="23">
        <v>27081819</v>
      </c>
      <c r="F36" s="24">
        <v>22781819</v>
      </c>
      <c r="G36" s="24">
        <v>1466080</v>
      </c>
      <c r="H36" s="24">
        <v>2199817</v>
      </c>
      <c r="I36" s="24">
        <v>2210826</v>
      </c>
      <c r="J36" s="24">
        <v>5876723</v>
      </c>
      <c r="K36" s="24">
        <v>2234855</v>
      </c>
      <c r="L36" s="24">
        <v>2191299</v>
      </c>
      <c r="M36" s="24">
        <v>2547419</v>
      </c>
      <c r="N36" s="24">
        <v>6973573</v>
      </c>
      <c r="O36" s="24">
        <v>1994098</v>
      </c>
      <c r="P36" s="24">
        <v>-527510</v>
      </c>
      <c r="Q36" s="24">
        <v>2025507</v>
      </c>
      <c r="R36" s="24">
        <v>3492095</v>
      </c>
      <c r="S36" s="24">
        <v>1845772</v>
      </c>
      <c r="T36" s="24">
        <v>1977548</v>
      </c>
      <c r="U36" s="24">
        <v>2528833</v>
      </c>
      <c r="V36" s="24">
        <v>6352153</v>
      </c>
      <c r="W36" s="24">
        <v>22694544</v>
      </c>
      <c r="X36" s="24">
        <v>22781819</v>
      </c>
      <c r="Y36" s="24">
        <v>-87275</v>
      </c>
      <c r="Z36" s="6">
        <v>-0.38</v>
      </c>
      <c r="AA36" s="22">
        <v>22781819</v>
      </c>
    </row>
    <row r="37" spans="1:27" ht="12.75">
      <c r="A37" s="5" t="s">
        <v>40</v>
      </c>
      <c r="B37" s="3"/>
      <c r="C37" s="25">
        <v>15731991</v>
      </c>
      <c r="D37" s="25"/>
      <c r="E37" s="26">
        <v>18596459</v>
      </c>
      <c r="F37" s="27">
        <v>18492459</v>
      </c>
      <c r="G37" s="27">
        <v>1381163</v>
      </c>
      <c r="H37" s="27">
        <v>1687195</v>
      </c>
      <c r="I37" s="27">
        <v>1918086</v>
      </c>
      <c r="J37" s="27">
        <v>4986444</v>
      </c>
      <c r="K37" s="27">
        <v>1403507</v>
      </c>
      <c r="L37" s="27">
        <v>1353992</v>
      </c>
      <c r="M37" s="27">
        <v>1532151</v>
      </c>
      <c r="N37" s="27">
        <v>4289650</v>
      </c>
      <c r="O37" s="27">
        <v>1425746</v>
      </c>
      <c r="P37" s="27">
        <v>358967</v>
      </c>
      <c r="Q37" s="27">
        <v>1451241</v>
      </c>
      <c r="R37" s="27">
        <v>3235954</v>
      </c>
      <c r="S37" s="27">
        <v>1386498</v>
      </c>
      <c r="T37" s="27">
        <v>1556498</v>
      </c>
      <c r="U37" s="27">
        <v>1829945</v>
      </c>
      <c r="V37" s="27">
        <v>4772941</v>
      </c>
      <c r="W37" s="27">
        <v>17284989</v>
      </c>
      <c r="X37" s="27">
        <v>18492459</v>
      </c>
      <c r="Y37" s="27">
        <v>-1207470</v>
      </c>
      <c r="Z37" s="7">
        <v>-6.53</v>
      </c>
      <c r="AA37" s="25">
        <v>18492459</v>
      </c>
    </row>
    <row r="38" spans="1:27" ht="12.75">
      <c r="A38" s="2" t="s">
        <v>41</v>
      </c>
      <c r="B38" s="8"/>
      <c r="C38" s="19">
        <f aca="true" t="shared" si="7" ref="C38:Y38">SUM(C39:C41)</f>
        <v>113485466</v>
      </c>
      <c r="D38" s="19">
        <f>SUM(D39:D41)</f>
        <v>0</v>
      </c>
      <c r="E38" s="20">
        <f t="shared" si="7"/>
        <v>132038581</v>
      </c>
      <c r="F38" s="21">
        <f t="shared" si="7"/>
        <v>135963581</v>
      </c>
      <c r="G38" s="21">
        <f t="shared" si="7"/>
        <v>9604673</v>
      </c>
      <c r="H38" s="21">
        <f t="shared" si="7"/>
        <v>11414836</v>
      </c>
      <c r="I38" s="21">
        <f t="shared" si="7"/>
        <v>11103393</v>
      </c>
      <c r="J38" s="21">
        <f t="shared" si="7"/>
        <v>32122902</v>
      </c>
      <c r="K38" s="21">
        <f t="shared" si="7"/>
        <v>11600939</v>
      </c>
      <c r="L38" s="21">
        <f t="shared" si="7"/>
        <v>10443968</v>
      </c>
      <c r="M38" s="21">
        <f t="shared" si="7"/>
        <v>10821142</v>
      </c>
      <c r="N38" s="21">
        <f t="shared" si="7"/>
        <v>32866049</v>
      </c>
      <c r="O38" s="21">
        <f t="shared" si="7"/>
        <v>7927620</v>
      </c>
      <c r="P38" s="21">
        <f t="shared" si="7"/>
        <v>9649212</v>
      </c>
      <c r="Q38" s="21">
        <f t="shared" si="7"/>
        <v>8115233</v>
      </c>
      <c r="R38" s="21">
        <f t="shared" si="7"/>
        <v>25692065</v>
      </c>
      <c r="S38" s="21">
        <f t="shared" si="7"/>
        <v>8946939</v>
      </c>
      <c r="T38" s="21">
        <f t="shared" si="7"/>
        <v>10286281</v>
      </c>
      <c r="U38" s="21">
        <f t="shared" si="7"/>
        <v>8030032</v>
      </c>
      <c r="V38" s="21">
        <f t="shared" si="7"/>
        <v>27263252</v>
      </c>
      <c r="W38" s="21">
        <f t="shared" si="7"/>
        <v>117944268</v>
      </c>
      <c r="X38" s="21">
        <f t="shared" si="7"/>
        <v>135963581</v>
      </c>
      <c r="Y38" s="21">
        <f t="shared" si="7"/>
        <v>-18019313</v>
      </c>
      <c r="Z38" s="4">
        <f>+IF(X38&lt;&gt;0,+(Y38/X38)*100,0)</f>
        <v>-13.25304384267431</v>
      </c>
      <c r="AA38" s="19">
        <f>SUM(AA39:AA41)</f>
        <v>135963581</v>
      </c>
    </row>
    <row r="39" spans="1:27" ht="12.75">
      <c r="A39" s="5" t="s">
        <v>42</v>
      </c>
      <c r="B39" s="3"/>
      <c r="C39" s="22">
        <v>40914102</v>
      </c>
      <c r="D39" s="22"/>
      <c r="E39" s="23">
        <v>47160970</v>
      </c>
      <c r="F39" s="24">
        <v>47160970</v>
      </c>
      <c r="G39" s="24">
        <v>3241704</v>
      </c>
      <c r="H39" s="24">
        <v>3528682</v>
      </c>
      <c r="I39" s="24">
        <v>3604271</v>
      </c>
      <c r="J39" s="24">
        <v>10374657</v>
      </c>
      <c r="K39" s="24">
        <v>3334171</v>
      </c>
      <c r="L39" s="24">
        <v>3625461</v>
      </c>
      <c r="M39" s="24">
        <v>3716758</v>
      </c>
      <c r="N39" s="24">
        <v>10676390</v>
      </c>
      <c r="O39" s="24">
        <v>3177125</v>
      </c>
      <c r="P39" s="24">
        <v>3594134</v>
      </c>
      <c r="Q39" s="24">
        <v>3172459</v>
      </c>
      <c r="R39" s="24">
        <v>9943718</v>
      </c>
      <c r="S39" s="24">
        <v>3212688</v>
      </c>
      <c r="T39" s="24">
        <v>3025025</v>
      </c>
      <c r="U39" s="24">
        <v>3210304</v>
      </c>
      <c r="V39" s="24">
        <v>9448017</v>
      </c>
      <c r="W39" s="24">
        <v>40442782</v>
      </c>
      <c r="X39" s="24">
        <v>47160970</v>
      </c>
      <c r="Y39" s="24">
        <v>-6718188</v>
      </c>
      <c r="Z39" s="6">
        <v>-14.25</v>
      </c>
      <c r="AA39" s="22">
        <v>47160970</v>
      </c>
    </row>
    <row r="40" spans="1:27" ht="12.75">
      <c r="A40" s="5" t="s">
        <v>43</v>
      </c>
      <c r="B40" s="3"/>
      <c r="C40" s="22">
        <v>71953605</v>
      </c>
      <c r="D40" s="22"/>
      <c r="E40" s="23">
        <v>84208041</v>
      </c>
      <c r="F40" s="24">
        <v>88133041</v>
      </c>
      <c r="G40" s="24">
        <v>6312511</v>
      </c>
      <c r="H40" s="24">
        <v>7835696</v>
      </c>
      <c r="I40" s="24">
        <v>7448664</v>
      </c>
      <c r="J40" s="24">
        <v>21596871</v>
      </c>
      <c r="K40" s="24">
        <v>8216310</v>
      </c>
      <c r="L40" s="24">
        <v>6768049</v>
      </c>
      <c r="M40" s="24">
        <v>7020177</v>
      </c>
      <c r="N40" s="24">
        <v>22004536</v>
      </c>
      <c r="O40" s="24">
        <v>4699663</v>
      </c>
      <c r="P40" s="24">
        <v>6002795</v>
      </c>
      <c r="Q40" s="24">
        <v>4891942</v>
      </c>
      <c r="R40" s="24">
        <v>15594400</v>
      </c>
      <c r="S40" s="24">
        <v>5684787</v>
      </c>
      <c r="T40" s="24">
        <v>7213160</v>
      </c>
      <c r="U40" s="24">
        <v>4770264</v>
      </c>
      <c r="V40" s="24">
        <v>17668211</v>
      </c>
      <c r="W40" s="24">
        <v>76864018</v>
      </c>
      <c r="X40" s="24">
        <v>88133041</v>
      </c>
      <c r="Y40" s="24">
        <v>-11269023</v>
      </c>
      <c r="Z40" s="6">
        <v>-12.79</v>
      </c>
      <c r="AA40" s="22">
        <v>88133041</v>
      </c>
    </row>
    <row r="41" spans="1:27" ht="12.75">
      <c r="A41" s="5" t="s">
        <v>44</v>
      </c>
      <c r="B41" s="3"/>
      <c r="C41" s="22">
        <v>617759</v>
      </c>
      <c r="D41" s="22"/>
      <c r="E41" s="23">
        <v>669570</v>
      </c>
      <c r="F41" s="24">
        <v>669570</v>
      </c>
      <c r="G41" s="24">
        <v>50458</v>
      </c>
      <c r="H41" s="24">
        <v>50458</v>
      </c>
      <c r="I41" s="24">
        <v>50458</v>
      </c>
      <c r="J41" s="24">
        <v>151374</v>
      </c>
      <c r="K41" s="24">
        <v>50458</v>
      </c>
      <c r="L41" s="24">
        <v>50458</v>
      </c>
      <c r="M41" s="24">
        <v>84207</v>
      </c>
      <c r="N41" s="24">
        <v>185123</v>
      </c>
      <c r="O41" s="24">
        <v>50832</v>
      </c>
      <c r="P41" s="24">
        <v>52283</v>
      </c>
      <c r="Q41" s="24">
        <v>50832</v>
      </c>
      <c r="R41" s="24">
        <v>153947</v>
      </c>
      <c r="S41" s="24">
        <v>49464</v>
      </c>
      <c r="T41" s="24">
        <v>48096</v>
      </c>
      <c r="U41" s="24">
        <v>49464</v>
      </c>
      <c r="V41" s="24">
        <v>147024</v>
      </c>
      <c r="W41" s="24">
        <v>637468</v>
      </c>
      <c r="X41" s="24">
        <v>669570</v>
      </c>
      <c r="Y41" s="24">
        <v>-32102</v>
      </c>
      <c r="Z41" s="6">
        <v>-4.79</v>
      </c>
      <c r="AA41" s="22">
        <v>669570</v>
      </c>
    </row>
    <row r="42" spans="1:27" ht="12.75">
      <c r="A42" s="2" t="s">
        <v>45</v>
      </c>
      <c r="B42" s="8"/>
      <c r="C42" s="19">
        <f aca="true" t="shared" si="8" ref="C42:Y42">SUM(C43:C46)</f>
        <v>1023507095</v>
      </c>
      <c r="D42" s="19">
        <f>SUM(D43:D46)</f>
        <v>0</v>
      </c>
      <c r="E42" s="20">
        <f t="shared" si="8"/>
        <v>1147657563</v>
      </c>
      <c r="F42" s="21">
        <f t="shared" si="8"/>
        <v>1122405543</v>
      </c>
      <c r="G42" s="21">
        <f t="shared" si="8"/>
        <v>16461866</v>
      </c>
      <c r="H42" s="21">
        <f t="shared" si="8"/>
        <v>34271671</v>
      </c>
      <c r="I42" s="21">
        <f t="shared" si="8"/>
        <v>60375541</v>
      </c>
      <c r="J42" s="21">
        <f t="shared" si="8"/>
        <v>111109078</v>
      </c>
      <c r="K42" s="21">
        <f t="shared" si="8"/>
        <v>105104188</v>
      </c>
      <c r="L42" s="21">
        <f t="shared" si="8"/>
        <v>95397168</v>
      </c>
      <c r="M42" s="21">
        <f t="shared" si="8"/>
        <v>89121641</v>
      </c>
      <c r="N42" s="21">
        <f t="shared" si="8"/>
        <v>289622997</v>
      </c>
      <c r="O42" s="21">
        <f t="shared" si="8"/>
        <v>90005010</v>
      </c>
      <c r="P42" s="21">
        <f t="shared" si="8"/>
        <v>74377407</v>
      </c>
      <c r="Q42" s="21">
        <f t="shared" si="8"/>
        <v>113061289</v>
      </c>
      <c r="R42" s="21">
        <f t="shared" si="8"/>
        <v>277443706</v>
      </c>
      <c r="S42" s="21">
        <f t="shared" si="8"/>
        <v>69253163</v>
      </c>
      <c r="T42" s="21">
        <f t="shared" si="8"/>
        <v>58925269</v>
      </c>
      <c r="U42" s="21">
        <f t="shared" si="8"/>
        <v>165231603</v>
      </c>
      <c r="V42" s="21">
        <f t="shared" si="8"/>
        <v>293410035</v>
      </c>
      <c r="W42" s="21">
        <f t="shared" si="8"/>
        <v>971585816</v>
      </c>
      <c r="X42" s="21">
        <f t="shared" si="8"/>
        <v>1122405543</v>
      </c>
      <c r="Y42" s="21">
        <f t="shared" si="8"/>
        <v>-150819727</v>
      </c>
      <c r="Z42" s="4">
        <f>+IF(X42&lt;&gt;0,+(Y42/X42)*100,0)</f>
        <v>-13.437186580251947</v>
      </c>
      <c r="AA42" s="19">
        <f>SUM(AA43:AA46)</f>
        <v>1122405543</v>
      </c>
    </row>
    <row r="43" spans="1:27" ht="12.75">
      <c r="A43" s="5" t="s">
        <v>46</v>
      </c>
      <c r="B43" s="3"/>
      <c r="C43" s="22">
        <v>644809381</v>
      </c>
      <c r="D43" s="22"/>
      <c r="E43" s="23">
        <v>731754600</v>
      </c>
      <c r="F43" s="24">
        <v>714254600</v>
      </c>
      <c r="G43" s="24">
        <v>4921301</v>
      </c>
      <c r="H43" s="24">
        <v>17942568</v>
      </c>
      <c r="I43" s="24">
        <v>29114506</v>
      </c>
      <c r="J43" s="24">
        <v>51978375</v>
      </c>
      <c r="K43" s="24">
        <v>67888612</v>
      </c>
      <c r="L43" s="24">
        <v>64319012</v>
      </c>
      <c r="M43" s="24">
        <v>55825932</v>
      </c>
      <c r="N43" s="24">
        <v>188033556</v>
      </c>
      <c r="O43" s="24">
        <v>53029494</v>
      </c>
      <c r="P43" s="24">
        <v>52953105</v>
      </c>
      <c r="Q43" s="24">
        <v>92951395</v>
      </c>
      <c r="R43" s="24">
        <v>198933994</v>
      </c>
      <c r="S43" s="24">
        <v>55515663</v>
      </c>
      <c r="T43" s="24">
        <v>28975450</v>
      </c>
      <c r="U43" s="24">
        <v>99440907</v>
      </c>
      <c r="V43" s="24">
        <v>183932020</v>
      </c>
      <c r="W43" s="24">
        <v>622877945</v>
      </c>
      <c r="X43" s="24">
        <v>714254600</v>
      </c>
      <c r="Y43" s="24">
        <v>-91376655</v>
      </c>
      <c r="Z43" s="6">
        <v>-12.79</v>
      </c>
      <c r="AA43" s="22">
        <v>714254600</v>
      </c>
    </row>
    <row r="44" spans="1:27" ht="12.75">
      <c r="A44" s="5" t="s">
        <v>47</v>
      </c>
      <c r="B44" s="3"/>
      <c r="C44" s="22">
        <v>240218300</v>
      </c>
      <c r="D44" s="22"/>
      <c r="E44" s="23">
        <v>266483078</v>
      </c>
      <c r="F44" s="24">
        <v>267686058</v>
      </c>
      <c r="G44" s="24">
        <v>3859163</v>
      </c>
      <c r="H44" s="24">
        <v>7921169</v>
      </c>
      <c r="I44" s="24">
        <v>22044774</v>
      </c>
      <c r="J44" s="24">
        <v>33825106</v>
      </c>
      <c r="K44" s="24">
        <v>27941615</v>
      </c>
      <c r="L44" s="24">
        <v>21455037</v>
      </c>
      <c r="M44" s="24">
        <v>23378112</v>
      </c>
      <c r="N44" s="24">
        <v>72774764</v>
      </c>
      <c r="O44" s="24">
        <v>29493684</v>
      </c>
      <c r="P44" s="24">
        <v>11115602</v>
      </c>
      <c r="Q44" s="24">
        <v>11408868</v>
      </c>
      <c r="R44" s="24">
        <v>52018154</v>
      </c>
      <c r="S44" s="24">
        <v>6598106</v>
      </c>
      <c r="T44" s="24">
        <v>22399387</v>
      </c>
      <c r="U44" s="24">
        <v>51106803</v>
      </c>
      <c r="V44" s="24">
        <v>80104296</v>
      </c>
      <c r="W44" s="24">
        <v>238722320</v>
      </c>
      <c r="X44" s="24">
        <v>267686058</v>
      </c>
      <c r="Y44" s="24">
        <v>-28963738</v>
      </c>
      <c r="Z44" s="6">
        <v>-10.82</v>
      </c>
      <c r="AA44" s="22">
        <v>267686058</v>
      </c>
    </row>
    <row r="45" spans="1:27" ht="12.75">
      <c r="A45" s="5" t="s">
        <v>48</v>
      </c>
      <c r="B45" s="3"/>
      <c r="C45" s="25">
        <v>79071392</v>
      </c>
      <c r="D45" s="25"/>
      <c r="E45" s="26">
        <v>82666540</v>
      </c>
      <c r="F45" s="27">
        <v>73711540</v>
      </c>
      <c r="G45" s="27">
        <v>4020069</v>
      </c>
      <c r="H45" s="27">
        <v>4179271</v>
      </c>
      <c r="I45" s="27">
        <v>4852582</v>
      </c>
      <c r="J45" s="27">
        <v>13051922</v>
      </c>
      <c r="K45" s="27">
        <v>4531380</v>
      </c>
      <c r="L45" s="27">
        <v>4565377</v>
      </c>
      <c r="M45" s="27">
        <v>4819725</v>
      </c>
      <c r="N45" s="27">
        <v>13916482</v>
      </c>
      <c r="O45" s="27">
        <v>3327226</v>
      </c>
      <c r="P45" s="27">
        <v>5501375</v>
      </c>
      <c r="Q45" s="27">
        <v>3969942</v>
      </c>
      <c r="R45" s="27">
        <v>12798543</v>
      </c>
      <c r="S45" s="27">
        <v>3541646</v>
      </c>
      <c r="T45" s="27">
        <v>3841662</v>
      </c>
      <c r="U45" s="27">
        <v>9588362</v>
      </c>
      <c r="V45" s="27">
        <v>16971670</v>
      </c>
      <c r="W45" s="27">
        <v>56738617</v>
      </c>
      <c r="X45" s="27">
        <v>73711540</v>
      </c>
      <c r="Y45" s="27">
        <v>-16972923</v>
      </c>
      <c r="Z45" s="7">
        <v>-23.03</v>
      </c>
      <c r="AA45" s="25">
        <v>73711540</v>
      </c>
    </row>
    <row r="46" spans="1:27" ht="12.75">
      <c r="A46" s="5" t="s">
        <v>49</v>
      </c>
      <c r="B46" s="3"/>
      <c r="C46" s="22">
        <v>59408022</v>
      </c>
      <c r="D46" s="22"/>
      <c r="E46" s="23">
        <v>66753345</v>
      </c>
      <c r="F46" s="24">
        <v>66753345</v>
      </c>
      <c r="G46" s="24">
        <v>3661333</v>
      </c>
      <c r="H46" s="24">
        <v>4228663</v>
      </c>
      <c r="I46" s="24">
        <v>4363679</v>
      </c>
      <c r="J46" s="24">
        <v>12253675</v>
      </c>
      <c r="K46" s="24">
        <v>4742581</v>
      </c>
      <c r="L46" s="24">
        <v>5057742</v>
      </c>
      <c r="M46" s="24">
        <v>5097872</v>
      </c>
      <c r="N46" s="24">
        <v>14898195</v>
      </c>
      <c r="O46" s="24">
        <v>4154606</v>
      </c>
      <c r="P46" s="24">
        <v>4807325</v>
      </c>
      <c r="Q46" s="24">
        <v>4731084</v>
      </c>
      <c r="R46" s="24">
        <v>13693015</v>
      </c>
      <c r="S46" s="24">
        <v>3597748</v>
      </c>
      <c r="T46" s="24">
        <v>3708770</v>
      </c>
      <c r="U46" s="24">
        <v>5095531</v>
      </c>
      <c r="V46" s="24">
        <v>12402049</v>
      </c>
      <c r="W46" s="24">
        <v>53246934</v>
      </c>
      <c r="X46" s="24">
        <v>66753345</v>
      </c>
      <c r="Y46" s="24">
        <v>-13506411</v>
      </c>
      <c r="Z46" s="6">
        <v>-20.23</v>
      </c>
      <c r="AA46" s="22">
        <v>66753345</v>
      </c>
    </row>
    <row r="47" spans="1:27" ht="12.75">
      <c r="A47" s="2" t="s">
        <v>50</v>
      </c>
      <c r="B47" s="8" t="s">
        <v>51</v>
      </c>
      <c r="C47" s="19">
        <v>20373945</v>
      </c>
      <c r="D47" s="19"/>
      <c r="E47" s="20">
        <v>25696968</v>
      </c>
      <c r="F47" s="21">
        <v>23790718</v>
      </c>
      <c r="G47" s="21">
        <v>1545111</v>
      </c>
      <c r="H47" s="21">
        <v>1786075</v>
      </c>
      <c r="I47" s="21">
        <v>1719153</v>
      </c>
      <c r="J47" s="21">
        <v>5050339</v>
      </c>
      <c r="K47" s="21">
        <v>1767987</v>
      </c>
      <c r="L47" s="21">
        <v>1927444</v>
      </c>
      <c r="M47" s="21">
        <v>2627063</v>
      </c>
      <c r="N47" s="21">
        <v>6322494</v>
      </c>
      <c r="O47" s="21">
        <v>1777785</v>
      </c>
      <c r="P47" s="21">
        <v>956786</v>
      </c>
      <c r="Q47" s="21">
        <v>1880751</v>
      </c>
      <c r="R47" s="21">
        <v>4615322</v>
      </c>
      <c r="S47" s="21">
        <v>1654624</v>
      </c>
      <c r="T47" s="21">
        <v>1738875</v>
      </c>
      <c r="U47" s="21">
        <v>2076565</v>
      </c>
      <c r="V47" s="21">
        <v>5470064</v>
      </c>
      <c r="W47" s="21">
        <v>21458219</v>
      </c>
      <c r="X47" s="21">
        <v>23790718</v>
      </c>
      <c r="Y47" s="21">
        <v>-2332499</v>
      </c>
      <c r="Z47" s="4">
        <v>-9.8</v>
      </c>
      <c r="AA47" s="19">
        <v>23790718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1860985456</v>
      </c>
      <c r="D48" s="40">
        <f>+D28+D32+D38+D42+D47</f>
        <v>0</v>
      </c>
      <c r="E48" s="41">
        <f t="shared" si="9"/>
        <v>2194209813</v>
      </c>
      <c r="F48" s="42">
        <f t="shared" si="9"/>
        <v>2094683148</v>
      </c>
      <c r="G48" s="42">
        <f t="shared" si="9"/>
        <v>71434332</v>
      </c>
      <c r="H48" s="42">
        <f t="shared" si="9"/>
        <v>100297523</v>
      </c>
      <c r="I48" s="42">
        <f t="shared" si="9"/>
        <v>159420692</v>
      </c>
      <c r="J48" s="42">
        <f t="shared" si="9"/>
        <v>331152547</v>
      </c>
      <c r="K48" s="42">
        <f t="shared" si="9"/>
        <v>169811572</v>
      </c>
      <c r="L48" s="42">
        <f t="shared" si="9"/>
        <v>168162766</v>
      </c>
      <c r="M48" s="42">
        <f t="shared" si="9"/>
        <v>160919748</v>
      </c>
      <c r="N48" s="42">
        <f t="shared" si="9"/>
        <v>498894086</v>
      </c>
      <c r="O48" s="42">
        <f t="shared" si="9"/>
        <v>198877666</v>
      </c>
      <c r="P48" s="42">
        <f t="shared" si="9"/>
        <v>99930265</v>
      </c>
      <c r="Q48" s="42">
        <f t="shared" si="9"/>
        <v>174234862</v>
      </c>
      <c r="R48" s="42">
        <f t="shared" si="9"/>
        <v>473042793</v>
      </c>
      <c r="S48" s="42">
        <f t="shared" si="9"/>
        <v>120954421</v>
      </c>
      <c r="T48" s="42">
        <f t="shared" si="9"/>
        <v>141152582</v>
      </c>
      <c r="U48" s="42">
        <f t="shared" si="9"/>
        <v>229585315</v>
      </c>
      <c r="V48" s="42">
        <f t="shared" si="9"/>
        <v>491692318</v>
      </c>
      <c r="W48" s="42">
        <f t="shared" si="9"/>
        <v>1794781744</v>
      </c>
      <c r="X48" s="42">
        <f t="shared" si="9"/>
        <v>2094683148</v>
      </c>
      <c r="Y48" s="42">
        <f t="shared" si="9"/>
        <v>-299901404</v>
      </c>
      <c r="Z48" s="43">
        <f>+IF(X48&lt;&gt;0,+(Y48/X48)*100,0)</f>
        <v>-14.317268188572832</v>
      </c>
      <c r="AA48" s="40">
        <f>+AA28+AA32+AA38+AA42+AA47</f>
        <v>2094683148</v>
      </c>
    </row>
    <row r="49" spans="1:27" ht="12.75">
      <c r="A49" s="14" t="s">
        <v>88</v>
      </c>
      <c r="B49" s="15"/>
      <c r="C49" s="44">
        <f aca="true" t="shared" si="10" ref="C49:Y49">+C25-C48</f>
        <v>169901698</v>
      </c>
      <c r="D49" s="44">
        <f>+D25-D48</f>
        <v>0</v>
      </c>
      <c r="E49" s="45">
        <f t="shared" si="10"/>
        <v>166686919</v>
      </c>
      <c r="F49" s="46">
        <f t="shared" si="10"/>
        <v>182338066</v>
      </c>
      <c r="G49" s="46">
        <f t="shared" si="10"/>
        <v>176204736</v>
      </c>
      <c r="H49" s="46">
        <f t="shared" si="10"/>
        <v>180081561</v>
      </c>
      <c r="I49" s="46">
        <f t="shared" si="10"/>
        <v>-5760752</v>
      </c>
      <c r="J49" s="46">
        <f t="shared" si="10"/>
        <v>350525545</v>
      </c>
      <c r="K49" s="46">
        <f t="shared" si="10"/>
        <v>-26740279</v>
      </c>
      <c r="L49" s="46">
        <f t="shared" si="10"/>
        <v>-11465319</v>
      </c>
      <c r="M49" s="46">
        <f t="shared" si="10"/>
        <v>29285130</v>
      </c>
      <c r="N49" s="46">
        <f t="shared" si="10"/>
        <v>-8920468</v>
      </c>
      <c r="O49" s="46">
        <f t="shared" si="10"/>
        <v>-26966787</v>
      </c>
      <c r="P49" s="46">
        <f t="shared" si="10"/>
        <v>-28006452</v>
      </c>
      <c r="Q49" s="46">
        <f t="shared" si="10"/>
        <v>-38674791</v>
      </c>
      <c r="R49" s="46">
        <f t="shared" si="10"/>
        <v>-93648030</v>
      </c>
      <c r="S49" s="46">
        <f t="shared" si="10"/>
        <v>78808487</v>
      </c>
      <c r="T49" s="46">
        <f t="shared" si="10"/>
        <v>-12822432</v>
      </c>
      <c r="U49" s="46">
        <f t="shared" si="10"/>
        <v>-82993553</v>
      </c>
      <c r="V49" s="46">
        <f t="shared" si="10"/>
        <v>-17007498</v>
      </c>
      <c r="W49" s="46">
        <f t="shared" si="10"/>
        <v>230949549</v>
      </c>
      <c r="X49" s="46">
        <f>IF(F25=F48,0,X25-X48)</f>
        <v>182338066</v>
      </c>
      <c r="Y49" s="46">
        <f t="shared" si="10"/>
        <v>48611483</v>
      </c>
      <c r="Z49" s="47">
        <f>+IF(X49&lt;&gt;0,+(Y49/X49)*100,0)</f>
        <v>26.660084789974686</v>
      </c>
      <c r="AA49" s="44">
        <f>+AA25-AA48</f>
        <v>182338066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161815440</v>
      </c>
      <c r="D5" s="19">
        <f>SUM(D6:D8)</f>
        <v>0</v>
      </c>
      <c r="E5" s="20">
        <f t="shared" si="0"/>
        <v>141878485</v>
      </c>
      <c r="F5" s="21">
        <f t="shared" si="0"/>
        <v>140138476</v>
      </c>
      <c r="G5" s="21">
        <f t="shared" si="0"/>
        <v>48387194</v>
      </c>
      <c r="H5" s="21">
        <f t="shared" si="0"/>
        <v>3121380</v>
      </c>
      <c r="I5" s="21">
        <f t="shared" si="0"/>
        <v>0</v>
      </c>
      <c r="J5" s="21">
        <f t="shared" si="0"/>
        <v>51508574</v>
      </c>
      <c r="K5" s="21">
        <f t="shared" si="0"/>
        <v>8075031</v>
      </c>
      <c r="L5" s="21">
        <f t="shared" si="0"/>
        <v>3831062</v>
      </c>
      <c r="M5" s="21">
        <f t="shared" si="0"/>
        <v>28549586</v>
      </c>
      <c r="N5" s="21">
        <f t="shared" si="0"/>
        <v>40455679</v>
      </c>
      <c r="O5" s="21">
        <f t="shared" si="0"/>
        <v>28549586</v>
      </c>
      <c r="P5" s="21">
        <f t="shared" si="0"/>
        <v>28549586</v>
      </c>
      <c r="Q5" s="21">
        <f t="shared" si="0"/>
        <v>0</v>
      </c>
      <c r="R5" s="21">
        <f t="shared" si="0"/>
        <v>57099172</v>
      </c>
      <c r="S5" s="21">
        <f t="shared" si="0"/>
        <v>978174</v>
      </c>
      <c r="T5" s="21">
        <f t="shared" si="0"/>
        <v>4144760</v>
      </c>
      <c r="U5" s="21">
        <f t="shared" si="0"/>
        <v>5091126</v>
      </c>
      <c r="V5" s="21">
        <f t="shared" si="0"/>
        <v>10214060</v>
      </c>
      <c r="W5" s="21">
        <f t="shared" si="0"/>
        <v>159277485</v>
      </c>
      <c r="X5" s="21">
        <f t="shared" si="0"/>
        <v>140138476</v>
      </c>
      <c r="Y5" s="21">
        <f t="shared" si="0"/>
        <v>19139009</v>
      </c>
      <c r="Z5" s="4">
        <f>+IF(X5&lt;&gt;0,+(Y5/X5)*100,0)</f>
        <v>13.65721217062472</v>
      </c>
      <c r="AA5" s="19">
        <f>SUM(AA6:AA8)</f>
        <v>140138476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161815440</v>
      </c>
      <c r="D7" s="25"/>
      <c r="E7" s="26">
        <v>141878485</v>
      </c>
      <c r="F7" s="27">
        <v>140138476</v>
      </c>
      <c r="G7" s="27">
        <v>48387194</v>
      </c>
      <c r="H7" s="27">
        <v>3121380</v>
      </c>
      <c r="I7" s="27"/>
      <c r="J7" s="27">
        <v>51508574</v>
      </c>
      <c r="K7" s="27">
        <v>8075031</v>
      </c>
      <c r="L7" s="27">
        <v>3831062</v>
      </c>
      <c r="M7" s="27">
        <v>28549586</v>
      </c>
      <c r="N7" s="27">
        <v>40455679</v>
      </c>
      <c r="O7" s="27">
        <v>28549586</v>
      </c>
      <c r="P7" s="27">
        <v>28549586</v>
      </c>
      <c r="Q7" s="27"/>
      <c r="R7" s="27">
        <v>57099172</v>
      </c>
      <c r="S7" s="27">
        <v>978174</v>
      </c>
      <c r="T7" s="27">
        <v>4144760</v>
      </c>
      <c r="U7" s="27">
        <v>5091126</v>
      </c>
      <c r="V7" s="27">
        <v>10214060</v>
      </c>
      <c r="W7" s="27">
        <v>159277485</v>
      </c>
      <c r="X7" s="27">
        <v>140138476</v>
      </c>
      <c r="Y7" s="27">
        <v>19139009</v>
      </c>
      <c r="Z7" s="7">
        <v>13.66</v>
      </c>
      <c r="AA7" s="25">
        <v>140138476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89494</v>
      </c>
      <c r="F9" s="21">
        <f t="shared" si="1"/>
        <v>22944</v>
      </c>
      <c r="G9" s="21">
        <f t="shared" si="1"/>
        <v>3969</v>
      </c>
      <c r="H9" s="21">
        <f t="shared" si="1"/>
        <v>1065</v>
      </c>
      <c r="I9" s="21">
        <f t="shared" si="1"/>
        <v>0</v>
      </c>
      <c r="J9" s="21">
        <f t="shared" si="1"/>
        <v>5034</v>
      </c>
      <c r="K9" s="21">
        <f t="shared" si="1"/>
        <v>2323</v>
      </c>
      <c r="L9" s="21">
        <f t="shared" si="1"/>
        <v>1169</v>
      </c>
      <c r="M9" s="21">
        <f t="shared" si="1"/>
        <v>581</v>
      </c>
      <c r="N9" s="21">
        <f t="shared" si="1"/>
        <v>4073</v>
      </c>
      <c r="O9" s="21">
        <f t="shared" si="1"/>
        <v>581</v>
      </c>
      <c r="P9" s="21">
        <f t="shared" si="1"/>
        <v>581</v>
      </c>
      <c r="Q9" s="21">
        <f t="shared" si="1"/>
        <v>0</v>
      </c>
      <c r="R9" s="21">
        <f t="shared" si="1"/>
        <v>1162</v>
      </c>
      <c r="S9" s="21">
        <f t="shared" si="1"/>
        <v>1530</v>
      </c>
      <c r="T9" s="21">
        <f t="shared" si="1"/>
        <v>2083</v>
      </c>
      <c r="U9" s="21">
        <f t="shared" si="1"/>
        <v>6984</v>
      </c>
      <c r="V9" s="21">
        <f t="shared" si="1"/>
        <v>10597</v>
      </c>
      <c r="W9" s="21">
        <f t="shared" si="1"/>
        <v>20866</v>
      </c>
      <c r="X9" s="21">
        <f t="shared" si="1"/>
        <v>22944</v>
      </c>
      <c r="Y9" s="21">
        <f t="shared" si="1"/>
        <v>-2078</v>
      </c>
      <c r="Z9" s="4">
        <f>+IF(X9&lt;&gt;0,+(Y9/X9)*100,0)</f>
        <v>-9.056834030683403</v>
      </c>
      <c r="AA9" s="19">
        <f>SUM(AA10:AA14)</f>
        <v>22944</v>
      </c>
    </row>
    <row r="10" spans="1:27" ht="12.75">
      <c r="A10" s="5" t="s">
        <v>36</v>
      </c>
      <c r="B10" s="3"/>
      <c r="C10" s="22"/>
      <c r="D10" s="22"/>
      <c r="E10" s="23">
        <v>89494</v>
      </c>
      <c r="F10" s="24">
        <v>22944</v>
      </c>
      <c r="G10" s="24">
        <v>3969</v>
      </c>
      <c r="H10" s="24">
        <v>1065</v>
      </c>
      <c r="I10" s="24"/>
      <c r="J10" s="24">
        <v>5034</v>
      </c>
      <c r="K10" s="24">
        <v>2323</v>
      </c>
      <c r="L10" s="24">
        <v>1169</v>
      </c>
      <c r="M10" s="24">
        <v>581</v>
      </c>
      <c r="N10" s="24">
        <v>4073</v>
      </c>
      <c r="O10" s="24">
        <v>581</v>
      </c>
      <c r="P10" s="24">
        <v>581</v>
      </c>
      <c r="Q10" s="24"/>
      <c r="R10" s="24">
        <v>1162</v>
      </c>
      <c r="S10" s="24">
        <v>1530</v>
      </c>
      <c r="T10" s="24">
        <v>2083</v>
      </c>
      <c r="U10" s="24">
        <v>6984</v>
      </c>
      <c r="V10" s="24">
        <v>10597</v>
      </c>
      <c r="W10" s="24">
        <v>20866</v>
      </c>
      <c r="X10" s="24">
        <v>22944</v>
      </c>
      <c r="Y10" s="24">
        <v>-2078</v>
      </c>
      <c r="Z10" s="6">
        <v>-9.06</v>
      </c>
      <c r="AA10" s="22">
        <v>22944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23666936</v>
      </c>
      <c r="F15" s="21">
        <f t="shared" si="2"/>
        <v>21397185</v>
      </c>
      <c r="G15" s="21">
        <f t="shared" si="2"/>
        <v>2290</v>
      </c>
      <c r="H15" s="21">
        <f t="shared" si="2"/>
        <v>0</v>
      </c>
      <c r="I15" s="21">
        <f t="shared" si="2"/>
        <v>0</v>
      </c>
      <c r="J15" s="21">
        <f t="shared" si="2"/>
        <v>2290</v>
      </c>
      <c r="K15" s="21">
        <f t="shared" si="2"/>
        <v>2575</v>
      </c>
      <c r="L15" s="21">
        <f t="shared" si="2"/>
        <v>1061</v>
      </c>
      <c r="M15" s="21">
        <f t="shared" si="2"/>
        <v>3193</v>
      </c>
      <c r="N15" s="21">
        <f t="shared" si="2"/>
        <v>6829</v>
      </c>
      <c r="O15" s="21">
        <f t="shared" si="2"/>
        <v>3193</v>
      </c>
      <c r="P15" s="21">
        <f t="shared" si="2"/>
        <v>3193</v>
      </c>
      <c r="Q15" s="21">
        <f t="shared" si="2"/>
        <v>0</v>
      </c>
      <c r="R15" s="21">
        <f t="shared" si="2"/>
        <v>6386</v>
      </c>
      <c r="S15" s="21">
        <f t="shared" si="2"/>
        <v>0</v>
      </c>
      <c r="T15" s="21">
        <f t="shared" si="2"/>
        <v>505</v>
      </c>
      <c r="U15" s="21">
        <f t="shared" si="2"/>
        <v>1050</v>
      </c>
      <c r="V15" s="21">
        <f t="shared" si="2"/>
        <v>1555</v>
      </c>
      <c r="W15" s="21">
        <f t="shared" si="2"/>
        <v>17060</v>
      </c>
      <c r="X15" s="21">
        <f t="shared" si="2"/>
        <v>21397185</v>
      </c>
      <c r="Y15" s="21">
        <f t="shared" si="2"/>
        <v>-21380125</v>
      </c>
      <c r="Z15" s="4">
        <f>+IF(X15&lt;&gt;0,+(Y15/X15)*100,0)</f>
        <v>-99.92026988596865</v>
      </c>
      <c r="AA15" s="19">
        <f>SUM(AA16:AA18)</f>
        <v>21397185</v>
      </c>
    </row>
    <row r="16" spans="1:27" ht="12.75">
      <c r="A16" s="5" t="s">
        <v>42</v>
      </c>
      <c r="B16" s="3"/>
      <c r="C16" s="22"/>
      <c r="D16" s="22"/>
      <c r="E16" s="23">
        <v>289936</v>
      </c>
      <c r="F16" s="24">
        <v>20185</v>
      </c>
      <c r="G16" s="24">
        <v>2290</v>
      </c>
      <c r="H16" s="24"/>
      <c r="I16" s="24"/>
      <c r="J16" s="24">
        <v>2290</v>
      </c>
      <c r="K16" s="24">
        <v>2575</v>
      </c>
      <c r="L16" s="24">
        <v>1061</v>
      </c>
      <c r="M16" s="24">
        <v>3193</v>
      </c>
      <c r="N16" s="24">
        <v>6829</v>
      </c>
      <c r="O16" s="24">
        <v>3193</v>
      </c>
      <c r="P16" s="24">
        <v>3193</v>
      </c>
      <c r="Q16" s="24"/>
      <c r="R16" s="24">
        <v>6386</v>
      </c>
      <c r="S16" s="24"/>
      <c r="T16" s="24">
        <v>505</v>
      </c>
      <c r="U16" s="24">
        <v>1050</v>
      </c>
      <c r="V16" s="24">
        <v>1555</v>
      </c>
      <c r="W16" s="24">
        <v>17060</v>
      </c>
      <c r="X16" s="24">
        <v>20185</v>
      </c>
      <c r="Y16" s="24">
        <v>-3125</v>
      </c>
      <c r="Z16" s="6">
        <v>-15.48</v>
      </c>
      <c r="AA16" s="22">
        <v>20185</v>
      </c>
    </row>
    <row r="17" spans="1:27" ht="12.75">
      <c r="A17" s="5" t="s">
        <v>43</v>
      </c>
      <c r="B17" s="3"/>
      <c r="C17" s="22"/>
      <c r="D17" s="22"/>
      <c r="E17" s="23">
        <v>23377000</v>
      </c>
      <c r="F17" s="24">
        <v>21377000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21377000</v>
      </c>
      <c r="Y17" s="24">
        <v>-21377000</v>
      </c>
      <c r="Z17" s="6">
        <v>-100</v>
      </c>
      <c r="AA17" s="22">
        <v>21377000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45851486</v>
      </c>
      <c r="D19" s="19">
        <f>SUM(D20:D23)</f>
        <v>0</v>
      </c>
      <c r="E19" s="20">
        <f t="shared" si="3"/>
        <v>57238981</v>
      </c>
      <c r="F19" s="21">
        <f t="shared" si="3"/>
        <v>65317822</v>
      </c>
      <c r="G19" s="21">
        <f t="shared" si="3"/>
        <v>3807065</v>
      </c>
      <c r="H19" s="21">
        <f t="shared" si="3"/>
        <v>3853906</v>
      </c>
      <c r="I19" s="21">
        <f t="shared" si="3"/>
        <v>0</v>
      </c>
      <c r="J19" s="21">
        <f t="shared" si="3"/>
        <v>7660971</v>
      </c>
      <c r="K19" s="21">
        <f t="shared" si="3"/>
        <v>7865224</v>
      </c>
      <c r="L19" s="21">
        <f t="shared" si="3"/>
        <v>5488322</v>
      </c>
      <c r="M19" s="21">
        <f t="shared" si="3"/>
        <v>4227110</v>
      </c>
      <c r="N19" s="21">
        <f t="shared" si="3"/>
        <v>17580656</v>
      </c>
      <c r="O19" s="21">
        <f t="shared" si="3"/>
        <v>4227110</v>
      </c>
      <c r="P19" s="21">
        <f t="shared" si="3"/>
        <v>4227110</v>
      </c>
      <c r="Q19" s="21">
        <f t="shared" si="3"/>
        <v>0</v>
      </c>
      <c r="R19" s="21">
        <f t="shared" si="3"/>
        <v>8454220</v>
      </c>
      <c r="S19" s="21">
        <f t="shared" si="3"/>
        <v>5032</v>
      </c>
      <c r="T19" s="21">
        <f t="shared" si="3"/>
        <v>3922288</v>
      </c>
      <c r="U19" s="21">
        <f t="shared" si="3"/>
        <v>3403873</v>
      </c>
      <c r="V19" s="21">
        <f t="shared" si="3"/>
        <v>7331193</v>
      </c>
      <c r="W19" s="21">
        <f t="shared" si="3"/>
        <v>41027040</v>
      </c>
      <c r="X19" s="21">
        <f t="shared" si="3"/>
        <v>65317822</v>
      </c>
      <c r="Y19" s="21">
        <f t="shared" si="3"/>
        <v>-24290782</v>
      </c>
      <c r="Z19" s="4">
        <f>+IF(X19&lt;&gt;0,+(Y19/X19)*100,0)</f>
        <v>-37.18859762347863</v>
      </c>
      <c r="AA19" s="19">
        <f>SUM(AA20:AA23)</f>
        <v>65317822</v>
      </c>
    </row>
    <row r="20" spans="1:27" ht="12.75">
      <c r="A20" s="5" t="s">
        <v>46</v>
      </c>
      <c r="B20" s="3"/>
      <c r="C20" s="22">
        <v>14257883</v>
      </c>
      <c r="D20" s="22"/>
      <c r="E20" s="23">
        <v>27790882</v>
      </c>
      <c r="F20" s="24">
        <v>28929257</v>
      </c>
      <c r="G20" s="24">
        <v>1219627</v>
      </c>
      <c r="H20" s="24">
        <v>1243333</v>
      </c>
      <c r="I20" s="24"/>
      <c r="J20" s="24">
        <v>2462960</v>
      </c>
      <c r="K20" s="24">
        <v>2322488</v>
      </c>
      <c r="L20" s="24">
        <v>2624453</v>
      </c>
      <c r="M20" s="24">
        <v>1026316</v>
      </c>
      <c r="N20" s="24">
        <v>5973257</v>
      </c>
      <c r="O20" s="24">
        <v>1026316</v>
      </c>
      <c r="P20" s="24">
        <v>1026316</v>
      </c>
      <c r="Q20" s="24"/>
      <c r="R20" s="24">
        <v>2052632</v>
      </c>
      <c r="S20" s="24"/>
      <c r="T20" s="24">
        <v>1198017</v>
      </c>
      <c r="U20" s="24">
        <v>1003908</v>
      </c>
      <c r="V20" s="24">
        <v>2201925</v>
      </c>
      <c r="W20" s="24">
        <v>12690774</v>
      </c>
      <c r="X20" s="24">
        <v>28929257</v>
      </c>
      <c r="Y20" s="24">
        <v>-16238483</v>
      </c>
      <c r="Z20" s="6">
        <v>-56.13</v>
      </c>
      <c r="AA20" s="22">
        <v>28929257</v>
      </c>
    </row>
    <row r="21" spans="1:27" ht="12.75">
      <c r="A21" s="5" t="s">
        <v>47</v>
      </c>
      <c r="B21" s="3"/>
      <c r="C21" s="22">
        <v>19111796</v>
      </c>
      <c r="D21" s="22"/>
      <c r="E21" s="23">
        <v>18765965</v>
      </c>
      <c r="F21" s="24">
        <v>22297557</v>
      </c>
      <c r="G21" s="24">
        <v>1447674</v>
      </c>
      <c r="H21" s="24">
        <v>1439223</v>
      </c>
      <c r="I21" s="24"/>
      <c r="J21" s="24">
        <v>2886897</v>
      </c>
      <c r="K21" s="24">
        <v>3238188</v>
      </c>
      <c r="L21" s="24">
        <v>1734725</v>
      </c>
      <c r="M21" s="24">
        <v>1904485</v>
      </c>
      <c r="N21" s="24">
        <v>6877398</v>
      </c>
      <c r="O21" s="24">
        <v>1904485</v>
      </c>
      <c r="P21" s="24">
        <v>1904485</v>
      </c>
      <c r="Q21" s="24"/>
      <c r="R21" s="24">
        <v>3808970</v>
      </c>
      <c r="S21" s="24"/>
      <c r="T21" s="24">
        <v>1640954</v>
      </c>
      <c r="U21" s="24">
        <v>1245077</v>
      </c>
      <c r="V21" s="24">
        <v>2886031</v>
      </c>
      <c r="W21" s="24">
        <v>16459296</v>
      </c>
      <c r="X21" s="24">
        <v>22297557</v>
      </c>
      <c r="Y21" s="24">
        <v>-5838261</v>
      </c>
      <c r="Z21" s="6">
        <v>-26.18</v>
      </c>
      <c r="AA21" s="22">
        <v>22297557</v>
      </c>
    </row>
    <row r="22" spans="1:27" ht="12.75">
      <c r="A22" s="5" t="s">
        <v>48</v>
      </c>
      <c r="B22" s="3"/>
      <c r="C22" s="25">
        <v>3232849</v>
      </c>
      <c r="D22" s="25"/>
      <c r="E22" s="26">
        <v>2169294</v>
      </c>
      <c r="F22" s="27">
        <v>3824662</v>
      </c>
      <c r="G22" s="27">
        <v>302372</v>
      </c>
      <c r="H22" s="27">
        <v>332669</v>
      </c>
      <c r="I22" s="27"/>
      <c r="J22" s="27">
        <v>635041</v>
      </c>
      <c r="K22" s="27">
        <v>625515</v>
      </c>
      <c r="L22" s="27">
        <v>297289</v>
      </c>
      <c r="M22" s="27">
        <v>233148</v>
      </c>
      <c r="N22" s="27">
        <v>1155952</v>
      </c>
      <c r="O22" s="27">
        <v>233148</v>
      </c>
      <c r="P22" s="27">
        <v>233148</v>
      </c>
      <c r="Q22" s="27"/>
      <c r="R22" s="27">
        <v>466296</v>
      </c>
      <c r="S22" s="27">
        <v>5032</v>
      </c>
      <c r="T22" s="27">
        <v>234831</v>
      </c>
      <c r="U22" s="27">
        <v>302178</v>
      </c>
      <c r="V22" s="27">
        <v>542041</v>
      </c>
      <c r="W22" s="27">
        <v>2799330</v>
      </c>
      <c r="X22" s="27">
        <v>3824662</v>
      </c>
      <c r="Y22" s="27">
        <v>-1025332</v>
      </c>
      <c r="Z22" s="7">
        <v>-26.81</v>
      </c>
      <c r="AA22" s="25">
        <v>3824662</v>
      </c>
    </row>
    <row r="23" spans="1:27" ht="12.75">
      <c r="A23" s="5" t="s">
        <v>49</v>
      </c>
      <c r="B23" s="3"/>
      <c r="C23" s="22">
        <v>9248958</v>
      </c>
      <c r="D23" s="22"/>
      <c r="E23" s="23">
        <v>8512840</v>
      </c>
      <c r="F23" s="24">
        <v>10266346</v>
      </c>
      <c r="G23" s="24">
        <v>837392</v>
      </c>
      <c r="H23" s="24">
        <v>838681</v>
      </c>
      <c r="I23" s="24"/>
      <c r="J23" s="24">
        <v>1676073</v>
      </c>
      <c r="K23" s="24">
        <v>1679033</v>
      </c>
      <c r="L23" s="24">
        <v>831855</v>
      </c>
      <c r="M23" s="24">
        <v>1063161</v>
      </c>
      <c r="N23" s="24">
        <v>3574049</v>
      </c>
      <c r="O23" s="24">
        <v>1063161</v>
      </c>
      <c r="P23" s="24">
        <v>1063161</v>
      </c>
      <c r="Q23" s="24"/>
      <c r="R23" s="24">
        <v>2126322</v>
      </c>
      <c r="S23" s="24"/>
      <c r="T23" s="24">
        <v>848486</v>
      </c>
      <c r="U23" s="24">
        <v>852710</v>
      </c>
      <c r="V23" s="24">
        <v>1701196</v>
      </c>
      <c r="W23" s="24">
        <v>9077640</v>
      </c>
      <c r="X23" s="24">
        <v>10266346</v>
      </c>
      <c r="Y23" s="24">
        <v>-1188706</v>
      </c>
      <c r="Z23" s="6">
        <v>-11.58</v>
      </c>
      <c r="AA23" s="22">
        <v>10266346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207666926</v>
      </c>
      <c r="D25" s="40">
        <f>+D5+D9+D15+D19+D24</f>
        <v>0</v>
      </c>
      <c r="E25" s="41">
        <f t="shared" si="4"/>
        <v>222873896</v>
      </c>
      <c r="F25" s="42">
        <f t="shared" si="4"/>
        <v>226876427</v>
      </c>
      <c r="G25" s="42">
        <f t="shared" si="4"/>
        <v>52200518</v>
      </c>
      <c r="H25" s="42">
        <f t="shared" si="4"/>
        <v>6976351</v>
      </c>
      <c r="I25" s="42">
        <f t="shared" si="4"/>
        <v>0</v>
      </c>
      <c r="J25" s="42">
        <f t="shared" si="4"/>
        <v>59176869</v>
      </c>
      <c r="K25" s="42">
        <f t="shared" si="4"/>
        <v>15945153</v>
      </c>
      <c r="L25" s="42">
        <f t="shared" si="4"/>
        <v>9321614</v>
      </c>
      <c r="M25" s="42">
        <f t="shared" si="4"/>
        <v>32780470</v>
      </c>
      <c r="N25" s="42">
        <f t="shared" si="4"/>
        <v>58047237</v>
      </c>
      <c r="O25" s="42">
        <f t="shared" si="4"/>
        <v>32780470</v>
      </c>
      <c r="P25" s="42">
        <f t="shared" si="4"/>
        <v>32780470</v>
      </c>
      <c r="Q25" s="42">
        <f t="shared" si="4"/>
        <v>0</v>
      </c>
      <c r="R25" s="42">
        <f t="shared" si="4"/>
        <v>65560940</v>
      </c>
      <c r="S25" s="42">
        <f t="shared" si="4"/>
        <v>984736</v>
      </c>
      <c r="T25" s="42">
        <f t="shared" si="4"/>
        <v>8069636</v>
      </c>
      <c r="U25" s="42">
        <f t="shared" si="4"/>
        <v>8503033</v>
      </c>
      <c r="V25" s="42">
        <f t="shared" si="4"/>
        <v>17557405</v>
      </c>
      <c r="W25" s="42">
        <f t="shared" si="4"/>
        <v>200342451</v>
      </c>
      <c r="X25" s="42">
        <f t="shared" si="4"/>
        <v>226876427</v>
      </c>
      <c r="Y25" s="42">
        <f t="shared" si="4"/>
        <v>-26533976</v>
      </c>
      <c r="Z25" s="43">
        <f>+IF(X25&lt;&gt;0,+(Y25/X25)*100,0)</f>
        <v>-11.69534285728151</v>
      </c>
      <c r="AA25" s="40">
        <f>+AA5+AA9+AA15+AA19+AA24</f>
        <v>226876427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61832483</v>
      </c>
      <c r="D28" s="19">
        <f>SUM(D29:D31)</f>
        <v>0</v>
      </c>
      <c r="E28" s="20">
        <f t="shared" si="5"/>
        <v>77511816</v>
      </c>
      <c r="F28" s="21">
        <f t="shared" si="5"/>
        <v>79589485</v>
      </c>
      <c r="G28" s="21">
        <f t="shared" si="5"/>
        <v>4241171</v>
      </c>
      <c r="H28" s="21">
        <f t="shared" si="5"/>
        <v>5669091</v>
      </c>
      <c r="I28" s="21">
        <f t="shared" si="5"/>
        <v>0</v>
      </c>
      <c r="J28" s="21">
        <f t="shared" si="5"/>
        <v>9910262</v>
      </c>
      <c r="K28" s="21">
        <f t="shared" si="5"/>
        <v>11913691</v>
      </c>
      <c r="L28" s="21">
        <f t="shared" si="5"/>
        <v>5198439</v>
      </c>
      <c r="M28" s="21">
        <f t="shared" si="5"/>
        <v>7818733</v>
      </c>
      <c r="N28" s="21">
        <f t="shared" si="5"/>
        <v>24930863</v>
      </c>
      <c r="O28" s="21">
        <f t="shared" si="5"/>
        <v>7818733</v>
      </c>
      <c r="P28" s="21">
        <f t="shared" si="5"/>
        <v>7818733</v>
      </c>
      <c r="Q28" s="21">
        <f t="shared" si="5"/>
        <v>0</v>
      </c>
      <c r="R28" s="21">
        <f t="shared" si="5"/>
        <v>15637466</v>
      </c>
      <c r="S28" s="21">
        <f t="shared" si="5"/>
        <v>3438393</v>
      </c>
      <c r="T28" s="21">
        <f t="shared" si="5"/>
        <v>3730694</v>
      </c>
      <c r="U28" s="21">
        <f t="shared" si="5"/>
        <v>5111186</v>
      </c>
      <c r="V28" s="21">
        <f t="shared" si="5"/>
        <v>12280273</v>
      </c>
      <c r="W28" s="21">
        <f t="shared" si="5"/>
        <v>62758864</v>
      </c>
      <c r="X28" s="21">
        <f t="shared" si="5"/>
        <v>79589485</v>
      </c>
      <c r="Y28" s="21">
        <f t="shared" si="5"/>
        <v>-16830621</v>
      </c>
      <c r="Z28" s="4">
        <f>+IF(X28&lt;&gt;0,+(Y28/X28)*100,0)</f>
        <v>-21.14678967956634</v>
      </c>
      <c r="AA28" s="19">
        <f>SUM(AA29:AA31)</f>
        <v>79589485</v>
      </c>
    </row>
    <row r="29" spans="1:27" ht="12.75">
      <c r="A29" s="5" t="s">
        <v>32</v>
      </c>
      <c r="B29" s="3"/>
      <c r="C29" s="22">
        <v>8819888</v>
      </c>
      <c r="D29" s="22"/>
      <c r="E29" s="23">
        <v>10779140</v>
      </c>
      <c r="F29" s="24">
        <v>9893316</v>
      </c>
      <c r="G29" s="24">
        <v>685275</v>
      </c>
      <c r="H29" s="24">
        <v>1018546</v>
      </c>
      <c r="I29" s="24"/>
      <c r="J29" s="24">
        <v>1703821</v>
      </c>
      <c r="K29" s="24">
        <v>1615882</v>
      </c>
      <c r="L29" s="24">
        <v>889677</v>
      </c>
      <c r="M29" s="24">
        <v>1213896</v>
      </c>
      <c r="N29" s="24">
        <v>3719455</v>
      </c>
      <c r="O29" s="24">
        <v>1213896</v>
      </c>
      <c r="P29" s="24">
        <v>1213896</v>
      </c>
      <c r="Q29" s="24"/>
      <c r="R29" s="24">
        <v>2427792</v>
      </c>
      <c r="S29" s="24">
        <v>450521</v>
      </c>
      <c r="T29" s="24">
        <v>515205</v>
      </c>
      <c r="U29" s="24">
        <v>738497</v>
      </c>
      <c r="V29" s="24">
        <v>1704223</v>
      </c>
      <c r="W29" s="24">
        <v>9555291</v>
      </c>
      <c r="X29" s="24">
        <v>9893316</v>
      </c>
      <c r="Y29" s="24">
        <v>-338025</v>
      </c>
      <c r="Z29" s="6">
        <v>-3.42</v>
      </c>
      <c r="AA29" s="22">
        <v>9893316</v>
      </c>
    </row>
    <row r="30" spans="1:27" ht="12.75">
      <c r="A30" s="5" t="s">
        <v>33</v>
      </c>
      <c r="B30" s="3"/>
      <c r="C30" s="25">
        <v>53012595</v>
      </c>
      <c r="D30" s="25"/>
      <c r="E30" s="26">
        <v>66732676</v>
      </c>
      <c r="F30" s="27">
        <v>69696169</v>
      </c>
      <c r="G30" s="27">
        <v>3555896</v>
      </c>
      <c r="H30" s="27">
        <v>4650545</v>
      </c>
      <c r="I30" s="27"/>
      <c r="J30" s="27">
        <v>8206441</v>
      </c>
      <c r="K30" s="27">
        <v>10297809</v>
      </c>
      <c r="L30" s="27">
        <v>4308762</v>
      </c>
      <c r="M30" s="27">
        <v>6604837</v>
      </c>
      <c r="N30" s="27">
        <v>21211408</v>
      </c>
      <c r="O30" s="27">
        <v>6604837</v>
      </c>
      <c r="P30" s="27">
        <v>6604837</v>
      </c>
      <c r="Q30" s="27"/>
      <c r="R30" s="27">
        <v>13209674</v>
      </c>
      <c r="S30" s="27">
        <v>2987872</v>
      </c>
      <c r="T30" s="27">
        <v>3215489</v>
      </c>
      <c r="U30" s="27">
        <v>4372689</v>
      </c>
      <c r="V30" s="27">
        <v>10576050</v>
      </c>
      <c r="W30" s="27">
        <v>53203573</v>
      </c>
      <c r="X30" s="27">
        <v>69696169</v>
      </c>
      <c r="Y30" s="27">
        <v>-16492596</v>
      </c>
      <c r="Z30" s="7">
        <v>-23.66</v>
      </c>
      <c r="AA30" s="25">
        <v>69696169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2885091</v>
      </c>
      <c r="D32" s="19">
        <f>SUM(D33:D37)</f>
        <v>0</v>
      </c>
      <c r="E32" s="20">
        <f t="shared" si="6"/>
        <v>3511257</v>
      </c>
      <c r="F32" s="21">
        <f t="shared" si="6"/>
        <v>3299714</v>
      </c>
      <c r="G32" s="21">
        <f t="shared" si="6"/>
        <v>374382</v>
      </c>
      <c r="H32" s="21">
        <f t="shared" si="6"/>
        <v>292434</v>
      </c>
      <c r="I32" s="21">
        <f t="shared" si="6"/>
        <v>0</v>
      </c>
      <c r="J32" s="21">
        <f t="shared" si="6"/>
        <v>666816</v>
      </c>
      <c r="K32" s="21">
        <f t="shared" si="6"/>
        <v>1166959</v>
      </c>
      <c r="L32" s="21">
        <f t="shared" si="6"/>
        <v>294107</v>
      </c>
      <c r="M32" s="21">
        <f t="shared" si="6"/>
        <v>222385</v>
      </c>
      <c r="N32" s="21">
        <f t="shared" si="6"/>
        <v>1683451</v>
      </c>
      <c r="O32" s="21">
        <f t="shared" si="6"/>
        <v>222385</v>
      </c>
      <c r="P32" s="21">
        <f t="shared" si="6"/>
        <v>222385</v>
      </c>
      <c r="Q32" s="21">
        <f t="shared" si="6"/>
        <v>0</v>
      </c>
      <c r="R32" s="21">
        <f t="shared" si="6"/>
        <v>444770</v>
      </c>
      <c r="S32" s="21">
        <f t="shared" si="6"/>
        <v>226169</v>
      </c>
      <c r="T32" s="21">
        <f t="shared" si="6"/>
        <v>226102</v>
      </c>
      <c r="U32" s="21">
        <f t="shared" si="6"/>
        <v>224729</v>
      </c>
      <c r="V32" s="21">
        <f t="shared" si="6"/>
        <v>677000</v>
      </c>
      <c r="W32" s="21">
        <f t="shared" si="6"/>
        <v>3472037</v>
      </c>
      <c r="X32" s="21">
        <f t="shared" si="6"/>
        <v>3299714</v>
      </c>
      <c r="Y32" s="21">
        <f t="shared" si="6"/>
        <v>172323</v>
      </c>
      <c r="Z32" s="4">
        <f>+IF(X32&lt;&gt;0,+(Y32/X32)*100,0)</f>
        <v>5.222361695589376</v>
      </c>
      <c r="AA32" s="19">
        <f>SUM(AA33:AA37)</f>
        <v>3299714</v>
      </c>
    </row>
    <row r="33" spans="1:27" ht="12.75">
      <c r="A33" s="5" t="s">
        <v>36</v>
      </c>
      <c r="B33" s="3"/>
      <c r="C33" s="22">
        <v>2916220</v>
      </c>
      <c r="D33" s="22"/>
      <c r="E33" s="23">
        <v>3187395</v>
      </c>
      <c r="F33" s="24">
        <v>2397240</v>
      </c>
      <c r="G33" s="24">
        <v>340133</v>
      </c>
      <c r="H33" s="24">
        <v>251813</v>
      </c>
      <c r="I33" s="24"/>
      <c r="J33" s="24">
        <v>591946</v>
      </c>
      <c r="K33" s="24">
        <v>558385</v>
      </c>
      <c r="L33" s="24">
        <v>263049</v>
      </c>
      <c r="M33" s="24">
        <v>204969</v>
      </c>
      <c r="N33" s="24">
        <v>1026403</v>
      </c>
      <c r="O33" s="24">
        <v>204969</v>
      </c>
      <c r="P33" s="24">
        <v>204969</v>
      </c>
      <c r="Q33" s="24"/>
      <c r="R33" s="24">
        <v>409938</v>
      </c>
      <c r="S33" s="24">
        <v>208779</v>
      </c>
      <c r="T33" s="24">
        <v>208563</v>
      </c>
      <c r="U33" s="24">
        <v>207190</v>
      </c>
      <c r="V33" s="24">
        <v>624532</v>
      </c>
      <c r="W33" s="24">
        <v>2652819</v>
      </c>
      <c r="X33" s="24">
        <v>2397240</v>
      </c>
      <c r="Y33" s="24">
        <v>255579</v>
      </c>
      <c r="Z33" s="6">
        <v>10.66</v>
      </c>
      <c r="AA33" s="22">
        <v>2397240</v>
      </c>
    </row>
    <row r="34" spans="1:27" ht="12.75">
      <c r="A34" s="5" t="s">
        <v>37</v>
      </c>
      <c r="B34" s="3"/>
      <c r="C34" s="22">
        <v>-31129</v>
      </c>
      <c r="D34" s="22"/>
      <c r="E34" s="23">
        <v>323778</v>
      </c>
      <c r="F34" s="24">
        <v>684000</v>
      </c>
      <c r="G34" s="24">
        <v>17214</v>
      </c>
      <c r="H34" s="24">
        <v>23586</v>
      </c>
      <c r="I34" s="24"/>
      <c r="J34" s="24">
        <v>40800</v>
      </c>
      <c r="K34" s="24">
        <v>574504</v>
      </c>
      <c r="L34" s="24"/>
      <c r="M34" s="24"/>
      <c r="N34" s="24">
        <v>574504</v>
      </c>
      <c r="O34" s="24"/>
      <c r="P34" s="24"/>
      <c r="Q34" s="24"/>
      <c r="R34" s="24"/>
      <c r="S34" s="24"/>
      <c r="T34" s="24"/>
      <c r="U34" s="24"/>
      <c r="V34" s="24"/>
      <c r="W34" s="24">
        <v>615304</v>
      </c>
      <c r="X34" s="24">
        <v>684000</v>
      </c>
      <c r="Y34" s="24">
        <v>-68696</v>
      </c>
      <c r="Z34" s="6">
        <v>-10.04</v>
      </c>
      <c r="AA34" s="22">
        <v>684000</v>
      </c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>
        <v>84</v>
      </c>
      <c r="F36" s="24">
        <v>218474</v>
      </c>
      <c r="G36" s="24">
        <v>17035</v>
      </c>
      <c r="H36" s="24">
        <v>17035</v>
      </c>
      <c r="I36" s="24"/>
      <c r="J36" s="24">
        <v>34070</v>
      </c>
      <c r="K36" s="24">
        <v>34070</v>
      </c>
      <c r="L36" s="24">
        <v>31058</v>
      </c>
      <c r="M36" s="24">
        <v>17416</v>
      </c>
      <c r="N36" s="24">
        <v>82544</v>
      </c>
      <c r="O36" s="24">
        <v>17416</v>
      </c>
      <c r="P36" s="24">
        <v>17416</v>
      </c>
      <c r="Q36" s="24"/>
      <c r="R36" s="24">
        <v>34832</v>
      </c>
      <c r="S36" s="24">
        <v>17390</v>
      </c>
      <c r="T36" s="24">
        <v>17539</v>
      </c>
      <c r="U36" s="24">
        <v>17539</v>
      </c>
      <c r="V36" s="24">
        <v>52468</v>
      </c>
      <c r="W36" s="24">
        <v>203914</v>
      </c>
      <c r="X36" s="24">
        <v>218474</v>
      </c>
      <c r="Y36" s="24">
        <v>-14560</v>
      </c>
      <c r="Z36" s="6">
        <v>-6.66</v>
      </c>
      <c r="AA36" s="22">
        <v>218474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6023537</v>
      </c>
      <c r="D38" s="19">
        <f>SUM(D39:D41)</f>
        <v>0</v>
      </c>
      <c r="E38" s="20">
        <f t="shared" si="7"/>
        <v>6598870</v>
      </c>
      <c r="F38" s="21">
        <f t="shared" si="7"/>
        <v>4446651</v>
      </c>
      <c r="G38" s="21">
        <f t="shared" si="7"/>
        <v>300816</v>
      </c>
      <c r="H38" s="21">
        <f t="shared" si="7"/>
        <v>312621</v>
      </c>
      <c r="I38" s="21">
        <f t="shared" si="7"/>
        <v>0</v>
      </c>
      <c r="J38" s="21">
        <f t="shared" si="7"/>
        <v>613437</v>
      </c>
      <c r="K38" s="21">
        <f t="shared" si="7"/>
        <v>811725</v>
      </c>
      <c r="L38" s="21">
        <f t="shared" si="7"/>
        <v>312990</v>
      </c>
      <c r="M38" s="21">
        <f t="shared" si="7"/>
        <v>329130</v>
      </c>
      <c r="N38" s="21">
        <f t="shared" si="7"/>
        <v>1453845</v>
      </c>
      <c r="O38" s="21">
        <f t="shared" si="7"/>
        <v>329130</v>
      </c>
      <c r="P38" s="21">
        <f t="shared" si="7"/>
        <v>329130</v>
      </c>
      <c r="Q38" s="21">
        <f t="shared" si="7"/>
        <v>0</v>
      </c>
      <c r="R38" s="21">
        <f t="shared" si="7"/>
        <v>658260</v>
      </c>
      <c r="S38" s="21">
        <f t="shared" si="7"/>
        <v>288541</v>
      </c>
      <c r="T38" s="21">
        <f t="shared" si="7"/>
        <v>446952</v>
      </c>
      <c r="U38" s="21">
        <f t="shared" si="7"/>
        <v>347598</v>
      </c>
      <c r="V38" s="21">
        <f t="shared" si="7"/>
        <v>1083091</v>
      </c>
      <c r="W38" s="21">
        <f t="shared" si="7"/>
        <v>3808633</v>
      </c>
      <c r="X38" s="21">
        <f t="shared" si="7"/>
        <v>4446651</v>
      </c>
      <c r="Y38" s="21">
        <f t="shared" si="7"/>
        <v>-638018</v>
      </c>
      <c r="Z38" s="4">
        <f>+IF(X38&lt;&gt;0,+(Y38/X38)*100,0)</f>
        <v>-14.34828143697358</v>
      </c>
      <c r="AA38" s="19">
        <f>SUM(AA39:AA41)</f>
        <v>4446651</v>
      </c>
    </row>
    <row r="39" spans="1:27" ht="12.75">
      <c r="A39" s="5" t="s">
        <v>42</v>
      </c>
      <c r="B39" s="3"/>
      <c r="C39" s="22">
        <v>5093005</v>
      </c>
      <c r="D39" s="22"/>
      <c r="E39" s="23">
        <v>4601031</v>
      </c>
      <c r="F39" s="24">
        <v>2292279</v>
      </c>
      <c r="G39" s="24">
        <v>256652</v>
      </c>
      <c r="H39" s="24">
        <v>268457</v>
      </c>
      <c r="I39" s="24"/>
      <c r="J39" s="24">
        <v>525109</v>
      </c>
      <c r="K39" s="24">
        <v>685424</v>
      </c>
      <c r="L39" s="24">
        <v>267804</v>
      </c>
      <c r="M39" s="24">
        <v>283944</v>
      </c>
      <c r="N39" s="24">
        <v>1237172</v>
      </c>
      <c r="O39" s="24">
        <v>283944</v>
      </c>
      <c r="P39" s="24">
        <v>283944</v>
      </c>
      <c r="Q39" s="24"/>
      <c r="R39" s="24">
        <v>567888</v>
      </c>
      <c r="S39" s="24">
        <v>243217</v>
      </c>
      <c r="T39" s="24">
        <v>401628</v>
      </c>
      <c r="U39" s="24">
        <v>291172</v>
      </c>
      <c r="V39" s="24">
        <v>936017</v>
      </c>
      <c r="W39" s="24">
        <v>3266186</v>
      </c>
      <c r="X39" s="24">
        <v>2292279</v>
      </c>
      <c r="Y39" s="24">
        <v>973907</v>
      </c>
      <c r="Z39" s="6">
        <v>42.49</v>
      </c>
      <c r="AA39" s="22">
        <v>2292279</v>
      </c>
    </row>
    <row r="40" spans="1:27" ht="12.75">
      <c r="A40" s="5" t="s">
        <v>43</v>
      </c>
      <c r="B40" s="3"/>
      <c r="C40" s="22">
        <v>930532</v>
      </c>
      <c r="D40" s="22"/>
      <c r="E40" s="23">
        <v>1997839</v>
      </c>
      <c r="F40" s="24">
        <v>2154372</v>
      </c>
      <c r="G40" s="24">
        <v>44164</v>
      </c>
      <c r="H40" s="24">
        <v>44164</v>
      </c>
      <c r="I40" s="24"/>
      <c r="J40" s="24">
        <v>88328</v>
      </c>
      <c r="K40" s="24">
        <v>126301</v>
      </c>
      <c r="L40" s="24">
        <v>45186</v>
      </c>
      <c r="M40" s="24">
        <v>45186</v>
      </c>
      <c r="N40" s="24">
        <v>216673</v>
      </c>
      <c r="O40" s="24">
        <v>45186</v>
      </c>
      <c r="P40" s="24">
        <v>45186</v>
      </c>
      <c r="Q40" s="24"/>
      <c r="R40" s="24">
        <v>90372</v>
      </c>
      <c r="S40" s="24">
        <v>45324</v>
      </c>
      <c r="T40" s="24">
        <v>45324</v>
      </c>
      <c r="U40" s="24">
        <v>56426</v>
      </c>
      <c r="V40" s="24">
        <v>147074</v>
      </c>
      <c r="W40" s="24">
        <v>542447</v>
      </c>
      <c r="X40" s="24">
        <v>2154372</v>
      </c>
      <c r="Y40" s="24">
        <v>-1611925</v>
      </c>
      <c r="Z40" s="6">
        <v>-74.82</v>
      </c>
      <c r="AA40" s="22">
        <v>2154372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70178284</v>
      </c>
      <c r="D42" s="19">
        <f>SUM(D43:D46)</f>
        <v>0</v>
      </c>
      <c r="E42" s="20">
        <f t="shared" si="8"/>
        <v>108714130</v>
      </c>
      <c r="F42" s="21">
        <f t="shared" si="8"/>
        <v>85933578</v>
      </c>
      <c r="G42" s="21">
        <f t="shared" si="8"/>
        <v>6258368</v>
      </c>
      <c r="H42" s="21">
        <f t="shared" si="8"/>
        <v>2901010</v>
      </c>
      <c r="I42" s="21">
        <f t="shared" si="8"/>
        <v>0</v>
      </c>
      <c r="J42" s="21">
        <f t="shared" si="8"/>
        <v>9159378</v>
      </c>
      <c r="K42" s="21">
        <f t="shared" si="8"/>
        <v>12818012</v>
      </c>
      <c r="L42" s="21">
        <f t="shared" si="8"/>
        <v>6835209</v>
      </c>
      <c r="M42" s="21">
        <f t="shared" si="8"/>
        <v>3901760</v>
      </c>
      <c r="N42" s="21">
        <f t="shared" si="8"/>
        <v>23554981</v>
      </c>
      <c r="O42" s="21">
        <f t="shared" si="8"/>
        <v>3901760</v>
      </c>
      <c r="P42" s="21">
        <f t="shared" si="8"/>
        <v>3901760</v>
      </c>
      <c r="Q42" s="21">
        <f t="shared" si="8"/>
        <v>0</v>
      </c>
      <c r="R42" s="21">
        <f t="shared" si="8"/>
        <v>7803520</v>
      </c>
      <c r="S42" s="21">
        <f t="shared" si="8"/>
        <v>2560063</v>
      </c>
      <c r="T42" s="21">
        <f t="shared" si="8"/>
        <v>3437857</v>
      </c>
      <c r="U42" s="21">
        <f t="shared" si="8"/>
        <v>8096846</v>
      </c>
      <c r="V42" s="21">
        <f t="shared" si="8"/>
        <v>14094766</v>
      </c>
      <c r="W42" s="21">
        <f t="shared" si="8"/>
        <v>54612645</v>
      </c>
      <c r="X42" s="21">
        <f t="shared" si="8"/>
        <v>85933578</v>
      </c>
      <c r="Y42" s="21">
        <f t="shared" si="8"/>
        <v>-31320933</v>
      </c>
      <c r="Z42" s="4">
        <f>+IF(X42&lt;&gt;0,+(Y42/X42)*100,0)</f>
        <v>-36.447839981712384</v>
      </c>
      <c r="AA42" s="19">
        <f>SUM(AA43:AA46)</f>
        <v>85933578</v>
      </c>
    </row>
    <row r="43" spans="1:27" ht="12.75">
      <c r="A43" s="5" t="s">
        <v>46</v>
      </c>
      <c r="B43" s="3"/>
      <c r="C43" s="22">
        <v>36466004</v>
      </c>
      <c r="D43" s="22"/>
      <c r="E43" s="23">
        <v>39601931</v>
      </c>
      <c r="F43" s="24">
        <v>34744981</v>
      </c>
      <c r="G43" s="24">
        <v>3885755</v>
      </c>
      <c r="H43" s="24">
        <v>792348</v>
      </c>
      <c r="I43" s="24"/>
      <c r="J43" s="24">
        <v>4678103</v>
      </c>
      <c r="K43" s="24">
        <v>6965172</v>
      </c>
      <c r="L43" s="24">
        <v>4381577</v>
      </c>
      <c r="M43" s="24">
        <v>837561</v>
      </c>
      <c r="N43" s="24">
        <v>12184310</v>
      </c>
      <c r="O43" s="24">
        <v>837561</v>
      </c>
      <c r="P43" s="24">
        <v>837561</v>
      </c>
      <c r="Q43" s="24"/>
      <c r="R43" s="24">
        <v>1675122</v>
      </c>
      <c r="S43" s="24">
        <v>293503</v>
      </c>
      <c r="T43" s="24">
        <v>331056</v>
      </c>
      <c r="U43" s="24">
        <v>4464238</v>
      </c>
      <c r="V43" s="24">
        <v>5088797</v>
      </c>
      <c r="W43" s="24">
        <v>23626332</v>
      </c>
      <c r="X43" s="24">
        <v>34744981</v>
      </c>
      <c r="Y43" s="24">
        <v>-11118649</v>
      </c>
      <c r="Z43" s="6">
        <v>-32</v>
      </c>
      <c r="AA43" s="22">
        <v>34744981</v>
      </c>
    </row>
    <row r="44" spans="1:27" ht="12.75">
      <c r="A44" s="5" t="s">
        <v>47</v>
      </c>
      <c r="B44" s="3"/>
      <c r="C44" s="22">
        <v>22173261</v>
      </c>
      <c r="D44" s="22"/>
      <c r="E44" s="23">
        <v>43810559</v>
      </c>
      <c r="F44" s="24">
        <v>27541698</v>
      </c>
      <c r="G44" s="24">
        <v>1165935</v>
      </c>
      <c r="H44" s="24">
        <v>1117765</v>
      </c>
      <c r="I44" s="24"/>
      <c r="J44" s="24">
        <v>2283700</v>
      </c>
      <c r="K44" s="24">
        <v>3520212</v>
      </c>
      <c r="L44" s="24">
        <v>1352096</v>
      </c>
      <c r="M44" s="24">
        <v>1946398</v>
      </c>
      <c r="N44" s="24">
        <v>6818706</v>
      </c>
      <c r="O44" s="24">
        <v>1946398</v>
      </c>
      <c r="P44" s="24">
        <v>1946398</v>
      </c>
      <c r="Q44" s="24"/>
      <c r="R44" s="24">
        <v>3892796</v>
      </c>
      <c r="S44" s="24">
        <v>1143052</v>
      </c>
      <c r="T44" s="24">
        <v>2037373</v>
      </c>
      <c r="U44" s="24">
        <v>2225934</v>
      </c>
      <c r="V44" s="24">
        <v>5406359</v>
      </c>
      <c r="W44" s="24">
        <v>18401561</v>
      </c>
      <c r="X44" s="24">
        <v>27541698</v>
      </c>
      <c r="Y44" s="24">
        <v>-9140137</v>
      </c>
      <c r="Z44" s="6">
        <v>-33.19</v>
      </c>
      <c r="AA44" s="22">
        <v>27541698</v>
      </c>
    </row>
    <row r="45" spans="1:27" ht="12.75">
      <c r="A45" s="5" t="s">
        <v>48</v>
      </c>
      <c r="B45" s="3"/>
      <c r="C45" s="25">
        <v>2304807</v>
      </c>
      <c r="D45" s="25"/>
      <c r="E45" s="26">
        <v>5753017</v>
      </c>
      <c r="F45" s="27">
        <v>4394873</v>
      </c>
      <c r="G45" s="27">
        <v>216691</v>
      </c>
      <c r="H45" s="27">
        <v>199641</v>
      </c>
      <c r="I45" s="27"/>
      <c r="J45" s="27">
        <v>416332</v>
      </c>
      <c r="K45" s="27">
        <v>730617</v>
      </c>
      <c r="L45" s="27">
        <v>272071</v>
      </c>
      <c r="M45" s="27">
        <v>299573</v>
      </c>
      <c r="N45" s="27">
        <v>1302261</v>
      </c>
      <c r="O45" s="27">
        <v>299573</v>
      </c>
      <c r="P45" s="27">
        <v>299573</v>
      </c>
      <c r="Q45" s="27"/>
      <c r="R45" s="27">
        <v>599146</v>
      </c>
      <c r="S45" s="27">
        <v>302111</v>
      </c>
      <c r="T45" s="27">
        <v>287773</v>
      </c>
      <c r="U45" s="27">
        <v>598957</v>
      </c>
      <c r="V45" s="27">
        <v>1188841</v>
      </c>
      <c r="W45" s="27">
        <v>3506580</v>
      </c>
      <c r="X45" s="27">
        <v>4394873</v>
      </c>
      <c r="Y45" s="27">
        <v>-888293</v>
      </c>
      <c r="Z45" s="7">
        <v>-20.21</v>
      </c>
      <c r="AA45" s="25">
        <v>4394873</v>
      </c>
    </row>
    <row r="46" spans="1:27" ht="12.75">
      <c r="A46" s="5" t="s">
        <v>49</v>
      </c>
      <c r="B46" s="3"/>
      <c r="C46" s="22">
        <v>9234212</v>
      </c>
      <c r="D46" s="22"/>
      <c r="E46" s="23">
        <v>19548623</v>
      </c>
      <c r="F46" s="24">
        <v>19252026</v>
      </c>
      <c r="G46" s="24">
        <v>989987</v>
      </c>
      <c r="H46" s="24">
        <v>791256</v>
      </c>
      <c r="I46" s="24"/>
      <c r="J46" s="24">
        <v>1781243</v>
      </c>
      <c r="K46" s="24">
        <v>1602011</v>
      </c>
      <c r="L46" s="24">
        <v>829465</v>
      </c>
      <c r="M46" s="24">
        <v>818228</v>
      </c>
      <c r="N46" s="24">
        <v>3249704</v>
      </c>
      <c r="O46" s="24">
        <v>818228</v>
      </c>
      <c r="P46" s="24">
        <v>818228</v>
      </c>
      <c r="Q46" s="24"/>
      <c r="R46" s="24">
        <v>1636456</v>
      </c>
      <c r="S46" s="24">
        <v>821397</v>
      </c>
      <c r="T46" s="24">
        <v>781655</v>
      </c>
      <c r="U46" s="24">
        <v>807717</v>
      </c>
      <c r="V46" s="24">
        <v>2410769</v>
      </c>
      <c r="W46" s="24">
        <v>9078172</v>
      </c>
      <c r="X46" s="24">
        <v>19252026</v>
      </c>
      <c r="Y46" s="24">
        <v>-10173854</v>
      </c>
      <c r="Z46" s="6">
        <v>-52.85</v>
      </c>
      <c r="AA46" s="22">
        <v>19252026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140919395</v>
      </c>
      <c r="D48" s="40">
        <f>+D28+D32+D38+D42+D47</f>
        <v>0</v>
      </c>
      <c r="E48" s="41">
        <f t="shared" si="9"/>
        <v>196336073</v>
      </c>
      <c r="F48" s="42">
        <f t="shared" si="9"/>
        <v>173269428</v>
      </c>
      <c r="G48" s="42">
        <f t="shared" si="9"/>
        <v>11174737</v>
      </c>
      <c r="H48" s="42">
        <f t="shared" si="9"/>
        <v>9175156</v>
      </c>
      <c r="I48" s="42">
        <f t="shared" si="9"/>
        <v>0</v>
      </c>
      <c r="J48" s="42">
        <f t="shared" si="9"/>
        <v>20349893</v>
      </c>
      <c r="K48" s="42">
        <f t="shared" si="9"/>
        <v>26710387</v>
      </c>
      <c r="L48" s="42">
        <f t="shared" si="9"/>
        <v>12640745</v>
      </c>
      <c r="M48" s="42">
        <f t="shared" si="9"/>
        <v>12272008</v>
      </c>
      <c r="N48" s="42">
        <f t="shared" si="9"/>
        <v>51623140</v>
      </c>
      <c r="O48" s="42">
        <f t="shared" si="9"/>
        <v>12272008</v>
      </c>
      <c r="P48" s="42">
        <f t="shared" si="9"/>
        <v>12272008</v>
      </c>
      <c r="Q48" s="42">
        <f t="shared" si="9"/>
        <v>0</v>
      </c>
      <c r="R48" s="42">
        <f t="shared" si="9"/>
        <v>24544016</v>
      </c>
      <c r="S48" s="42">
        <f t="shared" si="9"/>
        <v>6513166</v>
      </c>
      <c r="T48" s="42">
        <f t="shared" si="9"/>
        <v>7841605</v>
      </c>
      <c r="U48" s="42">
        <f t="shared" si="9"/>
        <v>13780359</v>
      </c>
      <c r="V48" s="42">
        <f t="shared" si="9"/>
        <v>28135130</v>
      </c>
      <c r="W48" s="42">
        <f t="shared" si="9"/>
        <v>124652179</v>
      </c>
      <c r="X48" s="42">
        <f t="shared" si="9"/>
        <v>173269428</v>
      </c>
      <c r="Y48" s="42">
        <f t="shared" si="9"/>
        <v>-48617249</v>
      </c>
      <c r="Z48" s="43">
        <f>+IF(X48&lt;&gt;0,+(Y48/X48)*100,0)</f>
        <v>-28.058757716912414</v>
      </c>
      <c r="AA48" s="40">
        <f>+AA28+AA32+AA38+AA42+AA47</f>
        <v>173269428</v>
      </c>
    </row>
    <row r="49" spans="1:27" ht="12.75">
      <c r="A49" s="14" t="s">
        <v>88</v>
      </c>
      <c r="B49" s="15"/>
      <c r="C49" s="44">
        <f aca="true" t="shared" si="10" ref="C49:Y49">+C25-C48</f>
        <v>66747531</v>
      </c>
      <c r="D49" s="44">
        <f>+D25-D48</f>
        <v>0</v>
      </c>
      <c r="E49" s="45">
        <f t="shared" si="10"/>
        <v>26537823</v>
      </c>
      <c r="F49" s="46">
        <f t="shared" si="10"/>
        <v>53606999</v>
      </c>
      <c r="G49" s="46">
        <f t="shared" si="10"/>
        <v>41025781</v>
      </c>
      <c r="H49" s="46">
        <f t="shared" si="10"/>
        <v>-2198805</v>
      </c>
      <c r="I49" s="46">
        <f t="shared" si="10"/>
        <v>0</v>
      </c>
      <c r="J49" s="46">
        <f t="shared" si="10"/>
        <v>38826976</v>
      </c>
      <c r="K49" s="46">
        <f t="shared" si="10"/>
        <v>-10765234</v>
      </c>
      <c r="L49" s="46">
        <f t="shared" si="10"/>
        <v>-3319131</v>
      </c>
      <c r="M49" s="46">
        <f t="shared" si="10"/>
        <v>20508462</v>
      </c>
      <c r="N49" s="46">
        <f t="shared" si="10"/>
        <v>6424097</v>
      </c>
      <c r="O49" s="46">
        <f t="shared" si="10"/>
        <v>20508462</v>
      </c>
      <c r="P49" s="46">
        <f t="shared" si="10"/>
        <v>20508462</v>
      </c>
      <c r="Q49" s="46">
        <f t="shared" si="10"/>
        <v>0</v>
      </c>
      <c r="R49" s="46">
        <f t="shared" si="10"/>
        <v>41016924</v>
      </c>
      <c r="S49" s="46">
        <f t="shared" si="10"/>
        <v>-5528430</v>
      </c>
      <c r="T49" s="46">
        <f t="shared" si="10"/>
        <v>228031</v>
      </c>
      <c r="U49" s="46">
        <f t="shared" si="10"/>
        <v>-5277326</v>
      </c>
      <c r="V49" s="46">
        <f t="shared" si="10"/>
        <v>-10577725</v>
      </c>
      <c r="W49" s="46">
        <f t="shared" si="10"/>
        <v>75690272</v>
      </c>
      <c r="X49" s="46">
        <f>IF(F25=F48,0,X25-X48)</f>
        <v>53606999</v>
      </c>
      <c r="Y49" s="46">
        <f t="shared" si="10"/>
        <v>22083273</v>
      </c>
      <c r="Z49" s="47">
        <f>+IF(X49&lt;&gt;0,+(Y49/X49)*100,0)</f>
        <v>41.19475705028741</v>
      </c>
      <c r="AA49" s="44">
        <f>+AA25-AA48</f>
        <v>53606999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70587403</v>
      </c>
      <c r="D5" s="19">
        <f>SUM(D6:D8)</f>
        <v>74384695</v>
      </c>
      <c r="E5" s="20">
        <f t="shared" si="0"/>
        <v>104636716</v>
      </c>
      <c r="F5" s="21">
        <f t="shared" si="0"/>
        <v>79676716</v>
      </c>
      <c r="G5" s="21">
        <f t="shared" si="0"/>
        <v>38702721</v>
      </c>
      <c r="H5" s="21">
        <f t="shared" si="0"/>
        <v>4726071</v>
      </c>
      <c r="I5" s="21">
        <f t="shared" si="0"/>
        <v>4651399</v>
      </c>
      <c r="J5" s="21">
        <f t="shared" si="0"/>
        <v>48080191</v>
      </c>
      <c r="K5" s="21">
        <f t="shared" si="0"/>
        <v>-1371856</v>
      </c>
      <c r="L5" s="21">
        <f t="shared" si="0"/>
        <v>3091498</v>
      </c>
      <c r="M5" s="21">
        <f t="shared" si="0"/>
        <v>10429284</v>
      </c>
      <c r="N5" s="21">
        <f t="shared" si="0"/>
        <v>12148926</v>
      </c>
      <c r="O5" s="21">
        <f t="shared" si="0"/>
        <v>3351779</v>
      </c>
      <c r="P5" s="21">
        <f t="shared" si="0"/>
        <v>3698154</v>
      </c>
      <c r="Q5" s="21">
        <f t="shared" si="0"/>
        <v>7697992</v>
      </c>
      <c r="R5" s="21">
        <f t="shared" si="0"/>
        <v>14747925</v>
      </c>
      <c r="S5" s="21">
        <f t="shared" si="0"/>
        <v>3201509</v>
      </c>
      <c r="T5" s="21">
        <f t="shared" si="0"/>
        <v>0</v>
      </c>
      <c r="U5" s="21">
        <f t="shared" si="0"/>
        <v>0</v>
      </c>
      <c r="V5" s="21">
        <f t="shared" si="0"/>
        <v>3201509</v>
      </c>
      <c r="W5" s="21">
        <f t="shared" si="0"/>
        <v>78178551</v>
      </c>
      <c r="X5" s="21">
        <f t="shared" si="0"/>
        <v>79676716</v>
      </c>
      <c r="Y5" s="21">
        <f t="shared" si="0"/>
        <v>-1498165</v>
      </c>
      <c r="Z5" s="4">
        <f>+IF(X5&lt;&gt;0,+(Y5/X5)*100,0)</f>
        <v>-1.8803046551265994</v>
      </c>
      <c r="AA5" s="19">
        <f>SUM(AA6:AA8)</f>
        <v>79676716</v>
      </c>
    </row>
    <row r="6" spans="1:27" ht="12.75">
      <c r="A6" s="5" t="s">
        <v>32</v>
      </c>
      <c r="B6" s="3"/>
      <c r="C6" s="22">
        <v>5912265</v>
      </c>
      <c r="D6" s="22">
        <v>6851000</v>
      </c>
      <c r="E6" s="23">
        <v>6826000</v>
      </c>
      <c r="F6" s="24">
        <v>6851000</v>
      </c>
      <c r="G6" s="24">
        <v>2844188</v>
      </c>
      <c r="H6" s="24"/>
      <c r="I6" s="24">
        <v>3775770</v>
      </c>
      <c r="J6" s="24">
        <v>6619958</v>
      </c>
      <c r="K6" s="24"/>
      <c r="L6" s="24"/>
      <c r="M6" s="24">
        <v>2275333</v>
      </c>
      <c r="N6" s="24">
        <v>2275333</v>
      </c>
      <c r="O6" s="24"/>
      <c r="P6" s="24"/>
      <c r="Q6" s="24">
        <v>1706479</v>
      </c>
      <c r="R6" s="24">
        <v>1706479</v>
      </c>
      <c r="S6" s="24"/>
      <c r="T6" s="24"/>
      <c r="U6" s="24"/>
      <c r="V6" s="24"/>
      <c r="W6" s="24">
        <v>10601770</v>
      </c>
      <c r="X6" s="24">
        <v>6851000</v>
      </c>
      <c r="Y6" s="24">
        <v>3750770</v>
      </c>
      <c r="Z6" s="6">
        <v>54.75</v>
      </c>
      <c r="AA6" s="22">
        <v>6851000</v>
      </c>
    </row>
    <row r="7" spans="1:27" ht="12.75">
      <c r="A7" s="5" t="s">
        <v>33</v>
      </c>
      <c r="B7" s="3"/>
      <c r="C7" s="25">
        <v>64675138</v>
      </c>
      <c r="D7" s="25">
        <v>67533695</v>
      </c>
      <c r="E7" s="26">
        <v>97810716</v>
      </c>
      <c r="F7" s="27">
        <v>72825716</v>
      </c>
      <c r="G7" s="27">
        <v>35858533</v>
      </c>
      <c r="H7" s="27">
        <v>4726071</v>
      </c>
      <c r="I7" s="27">
        <v>875629</v>
      </c>
      <c r="J7" s="27">
        <v>41460233</v>
      </c>
      <c r="K7" s="27">
        <v>-1371856</v>
      </c>
      <c r="L7" s="27">
        <v>3091498</v>
      </c>
      <c r="M7" s="27">
        <v>8153951</v>
      </c>
      <c r="N7" s="27">
        <v>9873593</v>
      </c>
      <c r="O7" s="27">
        <v>3351779</v>
      </c>
      <c r="P7" s="27">
        <v>3698154</v>
      </c>
      <c r="Q7" s="27">
        <v>5991513</v>
      </c>
      <c r="R7" s="27">
        <v>13041446</v>
      </c>
      <c r="S7" s="27">
        <v>3201509</v>
      </c>
      <c r="T7" s="27"/>
      <c r="U7" s="27"/>
      <c r="V7" s="27">
        <v>3201509</v>
      </c>
      <c r="W7" s="27">
        <v>67576781</v>
      </c>
      <c r="X7" s="27">
        <v>72825716</v>
      </c>
      <c r="Y7" s="27">
        <v>-5248935</v>
      </c>
      <c r="Z7" s="7">
        <v>-7.21</v>
      </c>
      <c r="AA7" s="25">
        <v>72825716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23442164</v>
      </c>
      <c r="D9" s="19">
        <f>SUM(D10:D14)</f>
        <v>15263897</v>
      </c>
      <c r="E9" s="20">
        <f t="shared" si="1"/>
        <v>22223724</v>
      </c>
      <c r="F9" s="21">
        <f t="shared" si="1"/>
        <v>21067434</v>
      </c>
      <c r="G9" s="21">
        <f t="shared" si="1"/>
        <v>2132626</v>
      </c>
      <c r="H9" s="21">
        <f t="shared" si="1"/>
        <v>1405656</v>
      </c>
      <c r="I9" s="21">
        <f t="shared" si="1"/>
        <v>1598479</v>
      </c>
      <c r="J9" s="21">
        <f t="shared" si="1"/>
        <v>5136761</v>
      </c>
      <c r="K9" s="21">
        <f t="shared" si="1"/>
        <v>2464990</v>
      </c>
      <c r="L9" s="21">
        <f t="shared" si="1"/>
        <v>1507378</v>
      </c>
      <c r="M9" s="21">
        <f t="shared" si="1"/>
        <v>1871061</v>
      </c>
      <c r="N9" s="21">
        <f t="shared" si="1"/>
        <v>5843429</v>
      </c>
      <c r="O9" s="21">
        <f t="shared" si="1"/>
        <v>531775</v>
      </c>
      <c r="P9" s="21">
        <f t="shared" si="1"/>
        <v>1483345</v>
      </c>
      <c r="Q9" s="21">
        <f t="shared" si="1"/>
        <v>1631355</v>
      </c>
      <c r="R9" s="21">
        <f t="shared" si="1"/>
        <v>3646475</v>
      </c>
      <c r="S9" s="21">
        <f t="shared" si="1"/>
        <v>635236</v>
      </c>
      <c r="T9" s="21">
        <f t="shared" si="1"/>
        <v>0</v>
      </c>
      <c r="U9" s="21">
        <f t="shared" si="1"/>
        <v>0</v>
      </c>
      <c r="V9" s="21">
        <f t="shared" si="1"/>
        <v>635236</v>
      </c>
      <c r="W9" s="21">
        <f t="shared" si="1"/>
        <v>15261901</v>
      </c>
      <c r="X9" s="21">
        <f t="shared" si="1"/>
        <v>21067434</v>
      </c>
      <c r="Y9" s="21">
        <f t="shared" si="1"/>
        <v>-5805533</v>
      </c>
      <c r="Z9" s="4">
        <f>+IF(X9&lt;&gt;0,+(Y9/X9)*100,0)</f>
        <v>-27.556906075984383</v>
      </c>
      <c r="AA9" s="19">
        <f>SUM(AA10:AA14)</f>
        <v>21067434</v>
      </c>
    </row>
    <row r="10" spans="1:27" ht="12.75">
      <c r="A10" s="5" t="s">
        <v>36</v>
      </c>
      <c r="B10" s="3"/>
      <c r="C10" s="22">
        <v>10746299</v>
      </c>
      <c r="D10" s="22">
        <v>3037973</v>
      </c>
      <c r="E10" s="23">
        <v>4986081</v>
      </c>
      <c r="F10" s="24">
        <v>3838291</v>
      </c>
      <c r="G10" s="24">
        <v>631529</v>
      </c>
      <c r="H10" s="24">
        <v>896882</v>
      </c>
      <c r="I10" s="24">
        <v>-105950</v>
      </c>
      <c r="J10" s="24">
        <v>1422461</v>
      </c>
      <c r="K10" s="24">
        <v>136802</v>
      </c>
      <c r="L10" s="24">
        <v>128889</v>
      </c>
      <c r="M10" s="24">
        <v>567071</v>
      </c>
      <c r="N10" s="24">
        <v>832762</v>
      </c>
      <c r="O10" s="24">
        <v>157909</v>
      </c>
      <c r="P10" s="24">
        <v>102761</v>
      </c>
      <c r="Q10" s="24">
        <v>426096</v>
      </c>
      <c r="R10" s="24">
        <v>686766</v>
      </c>
      <c r="S10" s="24">
        <v>93989</v>
      </c>
      <c r="T10" s="24"/>
      <c r="U10" s="24"/>
      <c r="V10" s="24">
        <v>93989</v>
      </c>
      <c r="W10" s="24">
        <v>3035978</v>
      </c>
      <c r="X10" s="24">
        <v>3838291</v>
      </c>
      <c r="Y10" s="24">
        <v>-802313</v>
      </c>
      <c r="Z10" s="6">
        <v>-20.9</v>
      </c>
      <c r="AA10" s="22">
        <v>3838291</v>
      </c>
    </row>
    <row r="11" spans="1:27" ht="12.75">
      <c r="A11" s="5" t="s">
        <v>37</v>
      </c>
      <c r="B11" s="3"/>
      <c r="C11" s="22">
        <v>4990112</v>
      </c>
      <c r="D11" s="22">
        <v>7427293</v>
      </c>
      <c r="E11" s="23">
        <v>9245000</v>
      </c>
      <c r="F11" s="24">
        <v>9637500</v>
      </c>
      <c r="G11" s="24">
        <v>523352</v>
      </c>
      <c r="H11" s="24">
        <v>91648</v>
      </c>
      <c r="I11" s="24">
        <v>1331870</v>
      </c>
      <c r="J11" s="24">
        <v>1946870</v>
      </c>
      <c r="K11" s="24">
        <v>2019296</v>
      </c>
      <c r="L11" s="24">
        <v>1005202</v>
      </c>
      <c r="M11" s="24">
        <v>446390</v>
      </c>
      <c r="N11" s="24">
        <v>3470888</v>
      </c>
      <c r="O11" s="24">
        <v>31766</v>
      </c>
      <c r="P11" s="24">
        <v>1122638</v>
      </c>
      <c r="Q11" s="24">
        <v>313883</v>
      </c>
      <c r="R11" s="24">
        <v>1468287</v>
      </c>
      <c r="S11" s="24">
        <v>541247</v>
      </c>
      <c r="T11" s="24"/>
      <c r="U11" s="24"/>
      <c r="V11" s="24">
        <v>541247</v>
      </c>
      <c r="W11" s="24">
        <v>7427292</v>
      </c>
      <c r="X11" s="24">
        <v>9637500</v>
      </c>
      <c r="Y11" s="24">
        <v>-2210208</v>
      </c>
      <c r="Z11" s="6">
        <v>-22.93</v>
      </c>
      <c r="AA11" s="22">
        <v>9637500</v>
      </c>
    </row>
    <row r="12" spans="1:27" ht="12.75">
      <c r="A12" s="5" t="s">
        <v>38</v>
      </c>
      <c r="B12" s="3"/>
      <c r="C12" s="22">
        <v>7705753</v>
      </c>
      <c r="D12" s="22">
        <v>4798631</v>
      </c>
      <c r="E12" s="23">
        <v>7992643</v>
      </c>
      <c r="F12" s="24">
        <v>7591643</v>
      </c>
      <c r="G12" s="24">
        <v>977745</v>
      </c>
      <c r="H12" s="24">
        <v>417126</v>
      </c>
      <c r="I12" s="24">
        <v>372559</v>
      </c>
      <c r="J12" s="24">
        <v>1767430</v>
      </c>
      <c r="K12" s="24">
        <v>308892</v>
      </c>
      <c r="L12" s="24">
        <v>373287</v>
      </c>
      <c r="M12" s="24">
        <v>857600</v>
      </c>
      <c r="N12" s="24">
        <v>1539779</v>
      </c>
      <c r="O12" s="24">
        <v>342100</v>
      </c>
      <c r="P12" s="24">
        <v>257946</v>
      </c>
      <c r="Q12" s="24">
        <v>891376</v>
      </c>
      <c r="R12" s="24">
        <v>1491422</v>
      </c>
      <c r="S12" s="24"/>
      <c r="T12" s="24"/>
      <c r="U12" s="24"/>
      <c r="V12" s="24"/>
      <c r="W12" s="24">
        <v>4798631</v>
      </c>
      <c r="X12" s="24">
        <v>7591643</v>
      </c>
      <c r="Y12" s="24">
        <v>-2793012</v>
      </c>
      <c r="Z12" s="6">
        <v>-36.79</v>
      </c>
      <c r="AA12" s="22">
        <v>7591643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37835438</v>
      </c>
      <c r="D15" s="19">
        <f>SUM(D16:D18)</f>
        <v>36352173</v>
      </c>
      <c r="E15" s="20">
        <f t="shared" si="2"/>
        <v>45510012</v>
      </c>
      <c r="F15" s="21">
        <f t="shared" si="2"/>
        <v>52612123</v>
      </c>
      <c r="G15" s="21">
        <f t="shared" si="2"/>
        <v>5041408</v>
      </c>
      <c r="H15" s="21">
        <f t="shared" si="2"/>
        <v>3940688</v>
      </c>
      <c r="I15" s="21">
        <f t="shared" si="2"/>
        <v>3854921</v>
      </c>
      <c r="J15" s="21">
        <f t="shared" si="2"/>
        <v>12837017</v>
      </c>
      <c r="K15" s="21">
        <f t="shared" si="2"/>
        <v>6085618</v>
      </c>
      <c r="L15" s="21">
        <f t="shared" si="2"/>
        <v>7012007</v>
      </c>
      <c r="M15" s="21">
        <f t="shared" si="2"/>
        <v>3678329</v>
      </c>
      <c r="N15" s="21">
        <f t="shared" si="2"/>
        <v>16775954</v>
      </c>
      <c r="O15" s="21">
        <f t="shared" si="2"/>
        <v>514631</v>
      </c>
      <c r="P15" s="21">
        <f t="shared" si="2"/>
        <v>1776312</v>
      </c>
      <c r="Q15" s="21">
        <f t="shared" si="2"/>
        <v>4139685</v>
      </c>
      <c r="R15" s="21">
        <f t="shared" si="2"/>
        <v>6430628</v>
      </c>
      <c r="S15" s="21">
        <f t="shared" si="2"/>
        <v>290049</v>
      </c>
      <c r="T15" s="21">
        <f t="shared" si="2"/>
        <v>0</v>
      </c>
      <c r="U15" s="21">
        <f t="shared" si="2"/>
        <v>0</v>
      </c>
      <c r="V15" s="21">
        <f t="shared" si="2"/>
        <v>290049</v>
      </c>
      <c r="W15" s="21">
        <f t="shared" si="2"/>
        <v>36333648</v>
      </c>
      <c r="X15" s="21">
        <f t="shared" si="2"/>
        <v>52612123</v>
      </c>
      <c r="Y15" s="21">
        <f t="shared" si="2"/>
        <v>-16278475</v>
      </c>
      <c r="Z15" s="4">
        <f>+IF(X15&lt;&gt;0,+(Y15/X15)*100,0)</f>
        <v>-30.94054007286496</v>
      </c>
      <c r="AA15" s="19">
        <f>SUM(AA16:AA18)</f>
        <v>52612123</v>
      </c>
    </row>
    <row r="16" spans="1:27" ht="12.75">
      <c r="A16" s="5" t="s">
        <v>42</v>
      </c>
      <c r="B16" s="3"/>
      <c r="C16" s="22">
        <v>9801854</v>
      </c>
      <c r="D16" s="22">
        <v>11541289</v>
      </c>
      <c r="E16" s="23">
        <v>12258940</v>
      </c>
      <c r="F16" s="24">
        <v>17721760</v>
      </c>
      <c r="G16" s="24">
        <v>4498637</v>
      </c>
      <c r="H16" s="24">
        <v>904764</v>
      </c>
      <c r="I16" s="24">
        <v>594413</v>
      </c>
      <c r="J16" s="24">
        <v>5997814</v>
      </c>
      <c r="K16" s="24">
        <v>793256</v>
      </c>
      <c r="L16" s="24">
        <v>262694</v>
      </c>
      <c r="M16" s="24">
        <v>1633768</v>
      </c>
      <c r="N16" s="24">
        <v>2689718</v>
      </c>
      <c r="O16" s="24">
        <v>514111</v>
      </c>
      <c r="P16" s="24">
        <v>555692</v>
      </c>
      <c r="Q16" s="24">
        <v>1443860</v>
      </c>
      <c r="R16" s="24">
        <v>2513663</v>
      </c>
      <c r="S16" s="24">
        <v>321569</v>
      </c>
      <c r="T16" s="24"/>
      <c r="U16" s="24"/>
      <c r="V16" s="24">
        <v>321569</v>
      </c>
      <c r="W16" s="24">
        <v>11522764</v>
      </c>
      <c r="X16" s="24">
        <v>17721760</v>
      </c>
      <c r="Y16" s="24">
        <v>-6198996</v>
      </c>
      <c r="Z16" s="6">
        <v>-34.98</v>
      </c>
      <c r="AA16" s="22">
        <v>17721760</v>
      </c>
    </row>
    <row r="17" spans="1:27" ht="12.75">
      <c r="A17" s="5" t="s">
        <v>43</v>
      </c>
      <c r="B17" s="3"/>
      <c r="C17" s="22">
        <v>27714617</v>
      </c>
      <c r="D17" s="22">
        <v>24495026</v>
      </c>
      <c r="E17" s="23">
        <v>32941072</v>
      </c>
      <c r="F17" s="24">
        <v>34575363</v>
      </c>
      <c r="G17" s="24">
        <v>416670</v>
      </c>
      <c r="H17" s="24">
        <v>3035924</v>
      </c>
      <c r="I17" s="24">
        <v>3260508</v>
      </c>
      <c r="J17" s="24">
        <v>6713102</v>
      </c>
      <c r="K17" s="24">
        <v>5285924</v>
      </c>
      <c r="L17" s="24">
        <v>6749313</v>
      </c>
      <c r="M17" s="24">
        <v>1941061</v>
      </c>
      <c r="N17" s="24">
        <v>13976298</v>
      </c>
      <c r="O17" s="24"/>
      <c r="P17" s="24">
        <v>1220620</v>
      </c>
      <c r="Q17" s="24">
        <v>2620826</v>
      </c>
      <c r="R17" s="24">
        <v>3841446</v>
      </c>
      <c r="S17" s="24">
        <v>-35820</v>
      </c>
      <c r="T17" s="24"/>
      <c r="U17" s="24"/>
      <c r="V17" s="24">
        <v>-35820</v>
      </c>
      <c r="W17" s="24">
        <v>24495026</v>
      </c>
      <c r="X17" s="24">
        <v>34575363</v>
      </c>
      <c r="Y17" s="24">
        <v>-10080337</v>
      </c>
      <c r="Z17" s="6">
        <v>-29.15</v>
      </c>
      <c r="AA17" s="22">
        <v>34575363</v>
      </c>
    </row>
    <row r="18" spans="1:27" ht="12.75">
      <c r="A18" s="5" t="s">
        <v>44</v>
      </c>
      <c r="B18" s="3"/>
      <c r="C18" s="22">
        <v>318967</v>
      </c>
      <c r="D18" s="22">
        <v>315858</v>
      </c>
      <c r="E18" s="23">
        <v>310000</v>
      </c>
      <c r="F18" s="24">
        <v>315000</v>
      </c>
      <c r="G18" s="24">
        <v>126101</v>
      </c>
      <c r="H18" s="24"/>
      <c r="I18" s="24"/>
      <c r="J18" s="24">
        <v>126101</v>
      </c>
      <c r="K18" s="24">
        <v>6438</v>
      </c>
      <c r="L18" s="24"/>
      <c r="M18" s="24">
        <v>103500</v>
      </c>
      <c r="N18" s="24">
        <v>109938</v>
      </c>
      <c r="O18" s="24">
        <v>520</v>
      </c>
      <c r="P18" s="24"/>
      <c r="Q18" s="24">
        <v>74999</v>
      </c>
      <c r="R18" s="24">
        <v>75519</v>
      </c>
      <c r="S18" s="24">
        <v>4300</v>
      </c>
      <c r="T18" s="24"/>
      <c r="U18" s="24"/>
      <c r="V18" s="24">
        <v>4300</v>
      </c>
      <c r="W18" s="24">
        <v>315858</v>
      </c>
      <c r="X18" s="24">
        <v>315000</v>
      </c>
      <c r="Y18" s="24">
        <v>858</v>
      </c>
      <c r="Z18" s="6">
        <v>0.27</v>
      </c>
      <c r="AA18" s="22">
        <v>315000</v>
      </c>
    </row>
    <row r="19" spans="1:27" ht="12.75">
      <c r="A19" s="2" t="s">
        <v>45</v>
      </c>
      <c r="B19" s="8"/>
      <c r="C19" s="19">
        <f aca="true" t="shared" si="3" ref="C19:Y19">SUM(C20:C23)</f>
        <v>348785279</v>
      </c>
      <c r="D19" s="19">
        <f>SUM(D20:D23)</f>
        <v>363295659</v>
      </c>
      <c r="E19" s="20">
        <f t="shared" si="3"/>
        <v>426958925</v>
      </c>
      <c r="F19" s="21">
        <f t="shared" si="3"/>
        <v>478440376</v>
      </c>
      <c r="G19" s="21">
        <f t="shared" si="3"/>
        <v>85670739</v>
      </c>
      <c r="H19" s="21">
        <f t="shared" si="3"/>
        <v>29592645</v>
      </c>
      <c r="I19" s="21">
        <f t="shared" si="3"/>
        <v>26628517</v>
      </c>
      <c r="J19" s="21">
        <f t="shared" si="3"/>
        <v>141891901</v>
      </c>
      <c r="K19" s="21">
        <f t="shared" si="3"/>
        <v>21646101</v>
      </c>
      <c r="L19" s="21">
        <f t="shared" si="3"/>
        <v>26748168</v>
      </c>
      <c r="M19" s="21">
        <f t="shared" si="3"/>
        <v>62229735</v>
      </c>
      <c r="N19" s="21">
        <f t="shared" si="3"/>
        <v>110624004</v>
      </c>
      <c r="O19" s="21">
        <f t="shared" si="3"/>
        <v>11325843</v>
      </c>
      <c r="P19" s="21">
        <f t="shared" si="3"/>
        <v>23964639</v>
      </c>
      <c r="Q19" s="21">
        <f t="shared" si="3"/>
        <v>55328456</v>
      </c>
      <c r="R19" s="21">
        <f t="shared" si="3"/>
        <v>90618938</v>
      </c>
      <c r="S19" s="21">
        <f t="shared" si="3"/>
        <v>14109384</v>
      </c>
      <c r="T19" s="21">
        <f t="shared" si="3"/>
        <v>0</v>
      </c>
      <c r="U19" s="21">
        <f t="shared" si="3"/>
        <v>0</v>
      </c>
      <c r="V19" s="21">
        <f t="shared" si="3"/>
        <v>14109384</v>
      </c>
      <c r="W19" s="21">
        <f t="shared" si="3"/>
        <v>357244227</v>
      </c>
      <c r="X19" s="21">
        <f t="shared" si="3"/>
        <v>478440376</v>
      </c>
      <c r="Y19" s="21">
        <f t="shared" si="3"/>
        <v>-121196149</v>
      </c>
      <c r="Z19" s="4">
        <f>+IF(X19&lt;&gt;0,+(Y19/X19)*100,0)</f>
        <v>-25.331505257407454</v>
      </c>
      <c r="AA19" s="19">
        <f>SUM(AA20:AA23)</f>
        <v>478440376</v>
      </c>
    </row>
    <row r="20" spans="1:27" ht="12.75">
      <c r="A20" s="5" t="s">
        <v>46</v>
      </c>
      <c r="B20" s="3"/>
      <c r="C20" s="22">
        <v>178289497</v>
      </c>
      <c r="D20" s="22">
        <v>178132945</v>
      </c>
      <c r="E20" s="23">
        <v>193225688</v>
      </c>
      <c r="F20" s="24">
        <v>223725688</v>
      </c>
      <c r="G20" s="24">
        <v>48199837</v>
      </c>
      <c r="H20" s="24">
        <v>16446824</v>
      </c>
      <c r="I20" s="24">
        <v>15034275</v>
      </c>
      <c r="J20" s="24">
        <v>79680936</v>
      </c>
      <c r="K20" s="24">
        <v>9313183</v>
      </c>
      <c r="L20" s="24">
        <v>10721378</v>
      </c>
      <c r="M20" s="24">
        <v>26170703</v>
      </c>
      <c r="N20" s="24">
        <v>46205264</v>
      </c>
      <c r="O20" s="24">
        <v>7219009</v>
      </c>
      <c r="P20" s="24">
        <v>8620374</v>
      </c>
      <c r="Q20" s="24">
        <v>23916862</v>
      </c>
      <c r="R20" s="24">
        <v>39756245</v>
      </c>
      <c r="S20" s="24">
        <v>10194950</v>
      </c>
      <c r="T20" s="24"/>
      <c r="U20" s="24"/>
      <c r="V20" s="24">
        <v>10194950</v>
      </c>
      <c r="W20" s="24">
        <v>175837395</v>
      </c>
      <c r="X20" s="24">
        <v>223725688</v>
      </c>
      <c r="Y20" s="24">
        <v>-47888293</v>
      </c>
      <c r="Z20" s="6">
        <v>-21.4</v>
      </c>
      <c r="AA20" s="22">
        <v>223725688</v>
      </c>
    </row>
    <row r="21" spans="1:27" ht="12.75">
      <c r="A21" s="5" t="s">
        <v>47</v>
      </c>
      <c r="B21" s="3"/>
      <c r="C21" s="22">
        <v>70352450</v>
      </c>
      <c r="D21" s="22">
        <v>106064761</v>
      </c>
      <c r="E21" s="23">
        <v>156350706</v>
      </c>
      <c r="F21" s="24">
        <v>169683836</v>
      </c>
      <c r="G21" s="24">
        <v>16803913</v>
      </c>
      <c r="H21" s="24">
        <v>8069957</v>
      </c>
      <c r="I21" s="24">
        <v>7702200</v>
      </c>
      <c r="J21" s="24">
        <v>32576070</v>
      </c>
      <c r="K21" s="24">
        <v>6469272</v>
      </c>
      <c r="L21" s="24">
        <v>11878741</v>
      </c>
      <c r="M21" s="24">
        <v>19189536</v>
      </c>
      <c r="N21" s="24">
        <v>37537549</v>
      </c>
      <c r="O21" s="24">
        <v>2198746</v>
      </c>
      <c r="P21" s="24">
        <v>13413495</v>
      </c>
      <c r="Q21" s="24">
        <v>18345551</v>
      </c>
      <c r="R21" s="24">
        <v>33957792</v>
      </c>
      <c r="S21" s="24">
        <v>1991249</v>
      </c>
      <c r="T21" s="24"/>
      <c r="U21" s="24"/>
      <c r="V21" s="24">
        <v>1991249</v>
      </c>
      <c r="W21" s="24">
        <v>106062660</v>
      </c>
      <c r="X21" s="24">
        <v>169683836</v>
      </c>
      <c r="Y21" s="24">
        <v>-63621176</v>
      </c>
      <c r="Z21" s="6">
        <v>-37.49</v>
      </c>
      <c r="AA21" s="22">
        <v>169683836</v>
      </c>
    </row>
    <row r="22" spans="1:27" ht="12.75">
      <c r="A22" s="5" t="s">
        <v>48</v>
      </c>
      <c r="B22" s="3"/>
      <c r="C22" s="25">
        <v>72475975</v>
      </c>
      <c r="D22" s="25">
        <v>42988401</v>
      </c>
      <c r="E22" s="26">
        <v>42382531</v>
      </c>
      <c r="F22" s="27">
        <v>44049401</v>
      </c>
      <c r="G22" s="27">
        <v>9537934</v>
      </c>
      <c r="H22" s="27">
        <v>4343915</v>
      </c>
      <c r="I22" s="27">
        <v>3163088</v>
      </c>
      <c r="J22" s="27">
        <v>17044937</v>
      </c>
      <c r="K22" s="27">
        <v>5131306</v>
      </c>
      <c r="L22" s="27">
        <v>3344858</v>
      </c>
      <c r="M22" s="27">
        <v>7799005</v>
      </c>
      <c r="N22" s="27">
        <v>16275169</v>
      </c>
      <c r="O22" s="27">
        <v>1173431</v>
      </c>
      <c r="P22" s="27">
        <v>1217609</v>
      </c>
      <c r="Q22" s="27">
        <v>6084960</v>
      </c>
      <c r="R22" s="27">
        <v>8476000</v>
      </c>
      <c r="S22" s="27">
        <v>1190069</v>
      </c>
      <c r="T22" s="27"/>
      <c r="U22" s="27"/>
      <c r="V22" s="27">
        <v>1190069</v>
      </c>
      <c r="W22" s="27">
        <v>42986175</v>
      </c>
      <c r="X22" s="27">
        <v>44049401</v>
      </c>
      <c r="Y22" s="27">
        <v>-1063226</v>
      </c>
      <c r="Z22" s="7">
        <v>-2.41</v>
      </c>
      <c r="AA22" s="25">
        <v>44049401</v>
      </c>
    </row>
    <row r="23" spans="1:27" ht="12.75">
      <c r="A23" s="5" t="s">
        <v>49</v>
      </c>
      <c r="B23" s="3"/>
      <c r="C23" s="22">
        <v>27667357</v>
      </c>
      <c r="D23" s="22">
        <v>36109552</v>
      </c>
      <c r="E23" s="23">
        <v>35000000</v>
      </c>
      <c r="F23" s="24">
        <v>40981451</v>
      </c>
      <c r="G23" s="24">
        <v>11129055</v>
      </c>
      <c r="H23" s="24">
        <v>731949</v>
      </c>
      <c r="I23" s="24">
        <v>728954</v>
      </c>
      <c r="J23" s="24">
        <v>12589958</v>
      </c>
      <c r="K23" s="24">
        <v>732340</v>
      </c>
      <c r="L23" s="24">
        <v>803191</v>
      </c>
      <c r="M23" s="24">
        <v>9070491</v>
      </c>
      <c r="N23" s="24">
        <v>10606022</v>
      </c>
      <c r="O23" s="24">
        <v>734657</v>
      </c>
      <c r="P23" s="24">
        <v>713161</v>
      </c>
      <c r="Q23" s="24">
        <v>6981083</v>
      </c>
      <c r="R23" s="24">
        <v>8428901</v>
      </c>
      <c r="S23" s="24">
        <v>733116</v>
      </c>
      <c r="T23" s="24"/>
      <c r="U23" s="24"/>
      <c r="V23" s="24">
        <v>733116</v>
      </c>
      <c r="W23" s="24">
        <v>32357997</v>
      </c>
      <c r="X23" s="24">
        <v>40981451</v>
      </c>
      <c r="Y23" s="24">
        <v>-8623454</v>
      </c>
      <c r="Z23" s="6">
        <v>-21.04</v>
      </c>
      <c r="AA23" s="22">
        <v>40981451</v>
      </c>
    </row>
    <row r="24" spans="1:27" ht="12.75">
      <c r="A24" s="2" t="s">
        <v>50</v>
      </c>
      <c r="B24" s="8" t="s">
        <v>51</v>
      </c>
      <c r="C24" s="19">
        <v>19597</v>
      </c>
      <c r="D24" s="19">
        <v>26936</v>
      </c>
      <c r="E24" s="20">
        <v>10000</v>
      </c>
      <c r="F24" s="21">
        <v>25000</v>
      </c>
      <c r="G24" s="21">
        <v>29365</v>
      </c>
      <c r="H24" s="21">
        <v>-11000</v>
      </c>
      <c r="I24" s="21"/>
      <c r="J24" s="21">
        <v>18365</v>
      </c>
      <c r="K24" s="21"/>
      <c r="L24" s="21"/>
      <c r="M24" s="21"/>
      <c r="N24" s="21"/>
      <c r="O24" s="21">
        <v>8572</v>
      </c>
      <c r="P24" s="21"/>
      <c r="Q24" s="21"/>
      <c r="R24" s="21">
        <v>8572</v>
      </c>
      <c r="S24" s="21"/>
      <c r="T24" s="21"/>
      <c r="U24" s="21"/>
      <c r="V24" s="21"/>
      <c r="W24" s="21">
        <v>26937</v>
      </c>
      <c r="X24" s="21">
        <v>25000</v>
      </c>
      <c r="Y24" s="21">
        <v>1937</v>
      </c>
      <c r="Z24" s="4">
        <v>7.75</v>
      </c>
      <c r="AA24" s="19">
        <v>25000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480669881</v>
      </c>
      <c r="D25" s="40">
        <f>+D5+D9+D15+D19+D24</f>
        <v>489323360</v>
      </c>
      <c r="E25" s="41">
        <f t="shared" si="4"/>
        <v>599339377</v>
      </c>
      <c r="F25" s="42">
        <f t="shared" si="4"/>
        <v>631821649</v>
      </c>
      <c r="G25" s="42">
        <f t="shared" si="4"/>
        <v>131576859</v>
      </c>
      <c r="H25" s="42">
        <f t="shared" si="4"/>
        <v>39654060</v>
      </c>
      <c r="I25" s="42">
        <f t="shared" si="4"/>
        <v>36733316</v>
      </c>
      <c r="J25" s="42">
        <f t="shared" si="4"/>
        <v>207964235</v>
      </c>
      <c r="K25" s="42">
        <f t="shared" si="4"/>
        <v>28824853</v>
      </c>
      <c r="L25" s="42">
        <f t="shared" si="4"/>
        <v>38359051</v>
      </c>
      <c r="M25" s="42">
        <f t="shared" si="4"/>
        <v>78208409</v>
      </c>
      <c r="N25" s="42">
        <f t="shared" si="4"/>
        <v>145392313</v>
      </c>
      <c r="O25" s="42">
        <f t="shared" si="4"/>
        <v>15732600</v>
      </c>
      <c r="P25" s="42">
        <f t="shared" si="4"/>
        <v>30922450</v>
      </c>
      <c r="Q25" s="42">
        <f t="shared" si="4"/>
        <v>68797488</v>
      </c>
      <c r="R25" s="42">
        <f t="shared" si="4"/>
        <v>115452538</v>
      </c>
      <c r="S25" s="42">
        <f t="shared" si="4"/>
        <v>18236178</v>
      </c>
      <c r="T25" s="42">
        <f t="shared" si="4"/>
        <v>0</v>
      </c>
      <c r="U25" s="42">
        <f t="shared" si="4"/>
        <v>0</v>
      </c>
      <c r="V25" s="42">
        <f t="shared" si="4"/>
        <v>18236178</v>
      </c>
      <c r="W25" s="42">
        <f t="shared" si="4"/>
        <v>487045264</v>
      </c>
      <c r="X25" s="42">
        <f t="shared" si="4"/>
        <v>631821649</v>
      </c>
      <c r="Y25" s="42">
        <f t="shared" si="4"/>
        <v>-144776385</v>
      </c>
      <c r="Z25" s="43">
        <f>+IF(X25&lt;&gt;0,+(Y25/X25)*100,0)</f>
        <v>-22.91412224148084</v>
      </c>
      <c r="AA25" s="40">
        <f>+AA5+AA9+AA15+AA19+AA24</f>
        <v>631821649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199834135</v>
      </c>
      <c r="D28" s="19">
        <f>SUM(D29:D31)</f>
        <v>159813090</v>
      </c>
      <c r="E28" s="20">
        <f t="shared" si="5"/>
        <v>184083049</v>
      </c>
      <c r="F28" s="21">
        <f t="shared" si="5"/>
        <v>189590227</v>
      </c>
      <c r="G28" s="21">
        <f t="shared" si="5"/>
        <v>15660578</v>
      </c>
      <c r="H28" s="21">
        <f t="shared" si="5"/>
        <v>14385789</v>
      </c>
      <c r="I28" s="21">
        <f t="shared" si="5"/>
        <v>12597719</v>
      </c>
      <c r="J28" s="21">
        <f t="shared" si="5"/>
        <v>42644086</v>
      </c>
      <c r="K28" s="21">
        <f t="shared" si="5"/>
        <v>22278149</v>
      </c>
      <c r="L28" s="21">
        <f t="shared" si="5"/>
        <v>13361322</v>
      </c>
      <c r="M28" s="21">
        <f t="shared" si="5"/>
        <v>16868026</v>
      </c>
      <c r="N28" s="21">
        <f t="shared" si="5"/>
        <v>52507497</v>
      </c>
      <c r="O28" s="21">
        <f t="shared" si="5"/>
        <v>19627657</v>
      </c>
      <c r="P28" s="21">
        <f t="shared" si="5"/>
        <v>14722449</v>
      </c>
      <c r="Q28" s="21">
        <f t="shared" si="5"/>
        <v>14711154</v>
      </c>
      <c r="R28" s="21">
        <f t="shared" si="5"/>
        <v>49061260</v>
      </c>
      <c r="S28" s="21">
        <f t="shared" si="5"/>
        <v>13635093</v>
      </c>
      <c r="T28" s="21">
        <f t="shared" si="5"/>
        <v>0</v>
      </c>
      <c r="U28" s="21">
        <f t="shared" si="5"/>
        <v>0</v>
      </c>
      <c r="V28" s="21">
        <f t="shared" si="5"/>
        <v>13635093</v>
      </c>
      <c r="W28" s="21">
        <f t="shared" si="5"/>
        <v>157847936</v>
      </c>
      <c r="X28" s="21">
        <f t="shared" si="5"/>
        <v>189590227</v>
      </c>
      <c r="Y28" s="21">
        <f t="shared" si="5"/>
        <v>-31742291</v>
      </c>
      <c r="Z28" s="4">
        <f>+IF(X28&lt;&gt;0,+(Y28/X28)*100,0)</f>
        <v>-16.742577664617702</v>
      </c>
      <c r="AA28" s="19">
        <f>SUM(AA29:AA31)</f>
        <v>189590227</v>
      </c>
    </row>
    <row r="29" spans="1:27" ht="12.75">
      <c r="A29" s="5" t="s">
        <v>32</v>
      </c>
      <c r="B29" s="3"/>
      <c r="C29" s="22">
        <v>14699185</v>
      </c>
      <c r="D29" s="22">
        <v>11574756</v>
      </c>
      <c r="E29" s="23">
        <v>15823694</v>
      </c>
      <c r="F29" s="24">
        <v>16325626</v>
      </c>
      <c r="G29" s="24">
        <v>1131625</v>
      </c>
      <c r="H29" s="24">
        <v>1110113</v>
      </c>
      <c r="I29" s="24">
        <v>1075777</v>
      </c>
      <c r="J29" s="24">
        <v>3317515</v>
      </c>
      <c r="K29" s="24">
        <v>2294969</v>
      </c>
      <c r="L29" s="24">
        <v>371302</v>
      </c>
      <c r="M29" s="24">
        <v>1221273</v>
      </c>
      <c r="N29" s="24">
        <v>3887544</v>
      </c>
      <c r="O29" s="24">
        <v>1137705</v>
      </c>
      <c r="P29" s="24">
        <v>1102151</v>
      </c>
      <c r="Q29" s="24">
        <v>1098001</v>
      </c>
      <c r="R29" s="24">
        <v>3337857</v>
      </c>
      <c r="S29" s="24">
        <v>1031836</v>
      </c>
      <c r="T29" s="24"/>
      <c r="U29" s="24"/>
      <c r="V29" s="24">
        <v>1031836</v>
      </c>
      <c r="W29" s="24">
        <v>11574752</v>
      </c>
      <c r="X29" s="24">
        <v>16325626</v>
      </c>
      <c r="Y29" s="24">
        <v>-4750874</v>
      </c>
      <c r="Z29" s="6">
        <v>-29.1</v>
      </c>
      <c r="AA29" s="22">
        <v>16325626</v>
      </c>
    </row>
    <row r="30" spans="1:27" ht="12.75">
      <c r="A30" s="5" t="s">
        <v>33</v>
      </c>
      <c r="B30" s="3"/>
      <c r="C30" s="25">
        <v>185134950</v>
      </c>
      <c r="D30" s="25">
        <v>148238334</v>
      </c>
      <c r="E30" s="26">
        <v>168259355</v>
      </c>
      <c r="F30" s="27">
        <v>173264601</v>
      </c>
      <c r="G30" s="27">
        <v>14528953</v>
      </c>
      <c r="H30" s="27">
        <v>13275676</v>
      </c>
      <c r="I30" s="27">
        <v>11521942</v>
      </c>
      <c r="J30" s="27">
        <v>39326571</v>
      </c>
      <c r="K30" s="27">
        <v>19983180</v>
      </c>
      <c r="L30" s="27">
        <v>12990020</v>
      </c>
      <c r="M30" s="27">
        <v>15646753</v>
      </c>
      <c r="N30" s="27">
        <v>48619953</v>
      </c>
      <c r="O30" s="27">
        <v>18489952</v>
      </c>
      <c r="P30" s="27">
        <v>13620298</v>
      </c>
      <c r="Q30" s="27">
        <v>13613153</v>
      </c>
      <c r="R30" s="27">
        <v>45723403</v>
      </c>
      <c r="S30" s="27">
        <v>12603257</v>
      </c>
      <c r="T30" s="27"/>
      <c r="U30" s="27"/>
      <c r="V30" s="27">
        <v>12603257</v>
      </c>
      <c r="W30" s="27">
        <v>146273184</v>
      </c>
      <c r="X30" s="27">
        <v>173264601</v>
      </c>
      <c r="Y30" s="27">
        <v>-26991417</v>
      </c>
      <c r="Z30" s="7">
        <v>-15.58</v>
      </c>
      <c r="AA30" s="25">
        <v>173264601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33890135</v>
      </c>
      <c r="D32" s="19">
        <f>SUM(D33:D37)</f>
        <v>30198845</v>
      </c>
      <c r="E32" s="20">
        <f t="shared" si="6"/>
        <v>39433679</v>
      </c>
      <c r="F32" s="21">
        <f t="shared" si="6"/>
        <v>37543807</v>
      </c>
      <c r="G32" s="21">
        <f t="shared" si="6"/>
        <v>2986837</v>
      </c>
      <c r="H32" s="21">
        <f t="shared" si="6"/>
        <v>3088610</v>
      </c>
      <c r="I32" s="21">
        <f t="shared" si="6"/>
        <v>2639324</v>
      </c>
      <c r="J32" s="21">
        <f t="shared" si="6"/>
        <v>8714771</v>
      </c>
      <c r="K32" s="21">
        <f t="shared" si="6"/>
        <v>6359741</v>
      </c>
      <c r="L32" s="21">
        <f t="shared" si="6"/>
        <v>-352287</v>
      </c>
      <c r="M32" s="21">
        <f t="shared" si="6"/>
        <v>3453859</v>
      </c>
      <c r="N32" s="21">
        <f t="shared" si="6"/>
        <v>9461313</v>
      </c>
      <c r="O32" s="21">
        <f t="shared" si="6"/>
        <v>3436869</v>
      </c>
      <c r="P32" s="21">
        <f t="shared" si="6"/>
        <v>2890581</v>
      </c>
      <c r="Q32" s="21">
        <f t="shared" si="6"/>
        <v>2882179</v>
      </c>
      <c r="R32" s="21">
        <f t="shared" si="6"/>
        <v>9209629</v>
      </c>
      <c r="S32" s="21">
        <f t="shared" si="6"/>
        <v>2813123</v>
      </c>
      <c r="T32" s="21">
        <f t="shared" si="6"/>
        <v>0</v>
      </c>
      <c r="U32" s="21">
        <f t="shared" si="6"/>
        <v>0</v>
      </c>
      <c r="V32" s="21">
        <f t="shared" si="6"/>
        <v>2813123</v>
      </c>
      <c r="W32" s="21">
        <f t="shared" si="6"/>
        <v>30198836</v>
      </c>
      <c r="X32" s="21">
        <f t="shared" si="6"/>
        <v>37543807</v>
      </c>
      <c r="Y32" s="21">
        <f t="shared" si="6"/>
        <v>-7344971</v>
      </c>
      <c r="Z32" s="4">
        <f>+IF(X32&lt;&gt;0,+(Y32/X32)*100,0)</f>
        <v>-19.563735238677314</v>
      </c>
      <c r="AA32" s="19">
        <f>SUM(AA33:AA37)</f>
        <v>37543807</v>
      </c>
    </row>
    <row r="33" spans="1:27" ht="12.75">
      <c r="A33" s="5" t="s">
        <v>36</v>
      </c>
      <c r="B33" s="3"/>
      <c r="C33" s="22">
        <v>9574372</v>
      </c>
      <c r="D33" s="22">
        <v>7982677</v>
      </c>
      <c r="E33" s="23">
        <v>10919676</v>
      </c>
      <c r="F33" s="24">
        <v>10924876</v>
      </c>
      <c r="G33" s="24">
        <v>795891</v>
      </c>
      <c r="H33" s="24">
        <v>835390</v>
      </c>
      <c r="I33" s="24">
        <v>742336</v>
      </c>
      <c r="J33" s="24">
        <v>2373617</v>
      </c>
      <c r="K33" s="24">
        <v>1857601</v>
      </c>
      <c r="L33" s="24">
        <v>-110391</v>
      </c>
      <c r="M33" s="24">
        <v>797562</v>
      </c>
      <c r="N33" s="24">
        <v>2544772</v>
      </c>
      <c r="O33" s="24">
        <v>845694</v>
      </c>
      <c r="P33" s="24">
        <v>775753</v>
      </c>
      <c r="Q33" s="24">
        <v>743528</v>
      </c>
      <c r="R33" s="24">
        <v>2364975</v>
      </c>
      <c r="S33" s="24">
        <v>699312</v>
      </c>
      <c r="T33" s="24"/>
      <c r="U33" s="24"/>
      <c r="V33" s="24">
        <v>699312</v>
      </c>
      <c r="W33" s="24">
        <v>7982676</v>
      </c>
      <c r="X33" s="24">
        <v>10924876</v>
      </c>
      <c r="Y33" s="24">
        <v>-2942200</v>
      </c>
      <c r="Z33" s="6">
        <v>-26.93</v>
      </c>
      <c r="AA33" s="22">
        <v>10924876</v>
      </c>
    </row>
    <row r="34" spans="1:27" ht="12.75">
      <c r="A34" s="5" t="s">
        <v>37</v>
      </c>
      <c r="B34" s="3"/>
      <c r="C34" s="22">
        <v>7702608</v>
      </c>
      <c r="D34" s="22">
        <v>7228299</v>
      </c>
      <c r="E34" s="23">
        <v>10505984</v>
      </c>
      <c r="F34" s="24">
        <v>9402884</v>
      </c>
      <c r="G34" s="24">
        <v>641480</v>
      </c>
      <c r="H34" s="24">
        <v>686514</v>
      </c>
      <c r="I34" s="24">
        <v>624551</v>
      </c>
      <c r="J34" s="24">
        <v>1952545</v>
      </c>
      <c r="K34" s="24">
        <v>1553521</v>
      </c>
      <c r="L34" s="24">
        <v>-112308</v>
      </c>
      <c r="M34" s="24">
        <v>975889</v>
      </c>
      <c r="N34" s="24">
        <v>2417102</v>
      </c>
      <c r="O34" s="24">
        <v>911963</v>
      </c>
      <c r="P34" s="24">
        <v>651793</v>
      </c>
      <c r="Q34" s="24">
        <v>659719</v>
      </c>
      <c r="R34" s="24">
        <v>2223475</v>
      </c>
      <c r="S34" s="24">
        <v>635166</v>
      </c>
      <c r="T34" s="24"/>
      <c r="U34" s="24"/>
      <c r="V34" s="24">
        <v>635166</v>
      </c>
      <c r="W34" s="24">
        <v>7228288</v>
      </c>
      <c r="X34" s="24">
        <v>9402884</v>
      </c>
      <c r="Y34" s="24">
        <v>-2174596</v>
      </c>
      <c r="Z34" s="6">
        <v>-23.13</v>
      </c>
      <c r="AA34" s="22">
        <v>9402884</v>
      </c>
    </row>
    <row r="35" spans="1:27" ht="12.75">
      <c r="A35" s="5" t="s">
        <v>38</v>
      </c>
      <c r="B35" s="3"/>
      <c r="C35" s="22">
        <v>16613155</v>
      </c>
      <c r="D35" s="22">
        <v>14987869</v>
      </c>
      <c r="E35" s="23">
        <v>18008019</v>
      </c>
      <c r="F35" s="24">
        <v>17216047</v>
      </c>
      <c r="G35" s="24">
        <v>1549466</v>
      </c>
      <c r="H35" s="24">
        <v>1566706</v>
      </c>
      <c r="I35" s="24">
        <v>1272437</v>
      </c>
      <c r="J35" s="24">
        <v>4388609</v>
      </c>
      <c r="K35" s="24">
        <v>2948619</v>
      </c>
      <c r="L35" s="24">
        <v>-129588</v>
      </c>
      <c r="M35" s="24">
        <v>1680408</v>
      </c>
      <c r="N35" s="24">
        <v>4499439</v>
      </c>
      <c r="O35" s="24">
        <v>1679212</v>
      </c>
      <c r="P35" s="24">
        <v>1463035</v>
      </c>
      <c r="Q35" s="24">
        <v>1478932</v>
      </c>
      <c r="R35" s="24">
        <v>4621179</v>
      </c>
      <c r="S35" s="24">
        <v>1478645</v>
      </c>
      <c r="T35" s="24"/>
      <c r="U35" s="24"/>
      <c r="V35" s="24">
        <v>1478645</v>
      </c>
      <c r="W35" s="24">
        <v>14987872</v>
      </c>
      <c r="X35" s="24">
        <v>17216047</v>
      </c>
      <c r="Y35" s="24">
        <v>-2228175</v>
      </c>
      <c r="Z35" s="6">
        <v>-12.94</v>
      </c>
      <c r="AA35" s="22">
        <v>17216047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24072611</v>
      </c>
      <c r="D38" s="19">
        <f>SUM(D39:D41)</f>
        <v>20059394</v>
      </c>
      <c r="E38" s="20">
        <f t="shared" si="7"/>
        <v>30645263</v>
      </c>
      <c r="F38" s="21">
        <f t="shared" si="7"/>
        <v>27067308</v>
      </c>
      <c r="G38" s="21">
        <f t="shared" si="7"/>
        <v>1584551</v>
      </c>
      <c r="H38" s="21">
        <f t="shared" si="7"/>
        <v>2327890</v>
      </c>
      <c r="I38" s="21">
        <f t="shared" si="7"/>
        <v>1792114</v>
      </c>
      <c r="J38" s="21">
        <f t="shared" si="7"/>
        <v>5704555</v>
      </c>
      <c r="K38" s="21">
        <f t="shared" si="7"/>
        <v>3555676</v>
      </c>
      <c r="L38" s="21">
        <f t="shared" si="7"/>
        <v>674337</v>
      </c>
      <c r="M38" s="21">
        <f t="shared" si="7"/>
        <v>2524340</v>
      </c>
      <c r="N38" s="21">
        <f t="shared" si="7"/>
        <v>6754353</v>
      </c>
      <c r="O38" s="21">
        <f t="shared" si="7"/>
        <v>2011864</v>
      </c>
      <c r="P38" s="21">
        <f t="shared" si="7"/>
        <v>1761920</v>
      </c>
      <c r="Q38" s="21">
        <f t="shared" si="7"/>
        <v>2190550</v>
      </c>
      <c r="R38" s="21">
        <f t="shared" si="7"/>
        <v>5964334</v>
      </c>
      <c r="S38" s="21">
        <f t="shared" si="7"/>
        <v>1592030</v>
      </c>
      <c r="T38" s="21">
        <f t="shared" si="7"/>
        <v>0</v>
      </c>
      <c r="U38" s="21">
        <f t="shared" si="7"/>
        <v>0</v>
      </c>
      <c r="V38" s="21">
        <f t="shared" si="7"/>
        <v>1592030</v>
      </c>
      <c r="W38" s="21">
        <f t="shared" si="7"/>
        <v>20015272</v>
      </c>
      <c r="X38" s="21">
        <f t="shared" si="7"/>
        <v>27067308</v>
      </c>
      <c r="Y38" s="21">
        <f t="shared" si="7"/>
        <v>-7052036</v>
      </c>
      <c r="Z38" s="4">
        <f>+IF(X38&lt;&gt;0,+(Y38/X38)*100,0)</f>
        <v>-26.053702865464125</v>
      </c>
      <c r="AA38" s="19">
        <f>SUM(AA39:AA41)</f>
        <v>27067308</v>
      </c>
    </row>
    <row r="39" spans="1:27" ht="12.75">
      <c r="A39" s="5" t="s">
        <v>42</v>
      </c>
      <c r="B39" s="3"/>
      <c r="C39" s="22">
        <v>19525227</v>
      </c>
      <c r="D39" s="22">
        <v>15505219</v>
      </c>
      <c r="E39" s="23">
        <v>21259634</v>
      </c>
      <c r="F39" s="24">
        <v>19833679</v>
      </c>
      <c r="G39" s="24">
        <v>1279029</v>
      </c>
      <c r="H39" s="24">
        <v>1934659</v>
      </c>
      <c r="I39" s="24">
        <v>1398088</v>
      </c>
      <c r="J39" s="24">
        <v>4611776</v>
      </c>
      <c r="K39" s="24">
        <v>2654953</v>
      </c>
      <c r="L39" s="24">
        <v>721518</v>
      </c>
      <c r="M39" s="24">
        <v>1822125</v>
      </c>
      <c r="N39" s="24">
        <v>5198596</v>
      </c>
      <c r="O39" s="24">
        <v>1477107</v>
      </c>
      <c r="P39" s="24">
        <v>1227178</v>
      </c>
      <c r="Q39" s="24">
        <v>1741412</v>
      </c>
      <c r="R39" s="24">
        <v>4445697</v>
      </c>
      <c r="S39" s="24">
        <v>1248080</v>
      </c>
      <c r="T39" s="24"/>
      <c r="U39" s="24"/>
      <c r="V39" s="24">
        <v>1248080</v>
      </c>
      <c r="W39" s="24">
        <v>15504149</v>
      </c>
      <c r="X39" s="24">
        <v>19833679</v>
      </c>
      <c r="Y39" s="24">
        <v>-4329530</v>
      </c>
      <c r="Z39" s="6">
        <v>-21.83</v>
      </c>
      <c r="AA39" s="22">
        <v>19833679</v>
      </c>
    </row>
    <row r="40" spans="1:27" ht="12.75">
      <c r="A40" s="5" t="s">
        <v>43</v>
      </c>
      <c r="B40" s="3"/>
      <c r="C40" s="22">
        <v>4354794</v>
      </c>
      <c r="D40" s="22">
        <v>4387291</v>
      </c>
      <c r="E40" s="23">
        <v>9184342</v>
      </c>
      <c r="F40" s="24">
        <v>7023342</v>
      </c>
      <c r="G40" s="24">
        <v>289297</v>
      </c>
      <c r="H40" s="24">
        <v>380459</v>
      </c>
      <c r="I40" s="24">
        <v>361334</v>
      </c>
      <c r="J40" s="24">
        <v>1031090</v>
      </c>
      <c r="K40" s="24">
        <v>873740</v>
      </c>
      <c r="L40" s="24">
        <v>-48741</v>
      </c>
      <c r="M40" s="24">
        <v>677636</v>
      </c>
      <c r="N40" s="24">
        <v>1502635</v>
      </c>
      <c r="O40" s="24">
        <v>520897</v>
      </c>
      <c r="P40" s="24">
        <v>522008</v>
      </c>
      <c r="Q40" s="24">
        <v>436400</v>
      </c>
      <c r="R40" s="24">
        <v>1479305</v>
      </c>
      <c r="S40" s="24">
        <v>331212</v>
      </c>
      <c r="T40" s="24"/>
      <c r="U40" s="24"/>
      <c r="V40" s="24">
        <v>331212</v>
      </c>
      <c r="W40" s="24">
        <v>4344242</v>
      </c>
      <c r="X40" s="24">
        <v>7023342</v>
      </c>
      <c r="Y40" s="24">
        <v>-2679100</v>
      </c>
      <c r="Z40" s="6">
        <v>-38.15</v>
      </c>
      <c r="AA40" s="22">
        <v>7023342</v>
      </c>
    </row>
    <row r="41" spans="1:27" ht="12.75">
      <c r="A41" s="5" t="s">
        <v>44</v>
      </c>
      <c r="B41" s="3"/>
      <c r="C41" s="22">
        <v>192590</v>
      </c>
      <c r="D41" s="22">
        <v>166884</v>
      </c>
      <c r="E41" s="23">
        <v>201287</v>
      </c>
      <c r="F41" s="24">
        <v>210287</v>
      </c>
      <c r="G41" s="24">
        <v>16225</v>
      </c>
      <c r="H41" s="24">
        <v>12772</v>
      </c>
      <c r="I41" s="24">
        <v>32692</v>
      </c>
      <c r="J41" s="24">
        <v>61689</v>
      </c>
      <c r="K41" s="24">
        <v>26983</v>
      </c>
      <c r="L41" s="24">
        <v>1560</v>
      </c>
      <c r="M41" s="24">
        <v>24579</v>
      </c>
      <c r="N41" s="24">
        <v>53122</v>
      </c>
      <c r="O41" s="24">
        <v>13860</v>
      </c>
      <c r="P41" s="24">
        <v>12734</v>
      </c>
      <c r="Q41" s="24">
        <v>12738</v>
      </c>
      <c r="R41" s="24">
        <v>39332</v>
      </c>
      <c r="S41" s="24">
        <v>12738</v>
      </c>
      <c r="T41" s="24"/>
      <c r="U41" s="24"/>
      <c r="V41" s="24">
        <v>12738</v>
      </c>
      <c r="W41" s="24">
        <v>166881</v>
      </c>
      <c r="X41" s="24">
        <v>210287</v>
      </c>
      <c r="Y41" s="24">
        <v>-43406</v>
      </c>
      <c r="Z41" s="6">
        <v>-20.64</v>
      </c>
      <c r="AA41" s="22">
        <v>210287</v>
      </c>
    </row>
    <row r="42" spans="1:27" ht="12.75">
      <c r="A42" s="2" t="s">
        <v>45</v>
      </c>
      <c r="B42" s="8"/>
      <c r="C42" s="19">
        <f aca="true" t="shared" si="8" ref="C42:Y42">SUM(C43:C46)</f>
        <v>162754848</v>
      </c>
      <c r="D42" s="19">
        <f>SUM(D43:D46)</f>
        <v>129918987</v>
      </c>
      <c r="E42" s="20">
        <f t="shared" si="8"/>
        <v>163817377</v>
      </c>
      <c r="F42" s="21">
        <f t="shared" si="8"/>
        <v>187312797</v>
      </c>
      <c r="G42" s="21">
        <f t="shared" si="8"/>
        <v>15869936</v>
      </c>
      <c r="H42" s="21">
        <f t="shared" si="8"/>
        <v>17720343</v>
      </c>
      <c r="I42" s="21">
        <f t="shared" si="8"/>
        <v>10468933</v>
      </c>
      <c r="J42" s="21">
        <f t="shared" si="8"/>
        <v>44059212</v>
      </c>
      <c r="K42" s="21">
        <f t="shared" si="8"/>
        <v>17315700</v>
      </c>
      <c r="L42" s="21">
        <f t="shared" si="8"/>
        <v>9679023</v>
      </c>
      <c r="M42" s="21">
        <f t="shared" si="8"/>
        <v>13464120</v>
      </c>
      <c r="N42" s="21">
        <f t="shared" si="8"/>
        <v>40458843</v>
      </c>
      <c r="O42" s="21">
        <f t="shared" si="8"/>
        <v>12079028</v>
      </c>
      <c r="P42" s="21">
        <f t="shared" si="8"/>
        <v>11572494</v>
      </c>
      <c r="Q42" s="21">
        <f t="shared" si="8"/>
        <v>6088673</v>
      </c>
      <c r="R42" s="21">
        <f t="shared" si="8"/>
        <v>29740195</v>
      </c>
      <c r="S42" s="21">
        <f t="shared" si="8"/>
        <v>10984803</v>
      </c>
      <c r="T42" s="21">
        <f t="shared" si="8"/>
        <v>0</v>
      </c>
      <c r="U42" s="21">
        <f t="shared" si="8"/>
        <v>0</v>
      </c>
      <c r="V42" s="21">
        <f t="shared" si="8"/>
        <v>10984803</v>
      </c>
      <c r="W42" s="21">
        <f t="shared" si="8"/>
        <v>125243053</v>
      </c>
      <c r="X42" s="21">
        <f t="shared" si="8"/>
        <v>187312797</v>
      </c>
      <c r="Y42" s="21">
        <f t="shared" si="8"/>
        <v>-62069744</v>
      </c>
      <c r="Z42" s="4">
        <f>+IF(X42&lt;&gt;0,+(Y42/X42)*100,0)</f>
        <v>-33.136947925666824</v>
      </c>
      <c r="AA42" s="19">
        <f>SUM(AA43:AA46)</f>
        <v>187312797</v>
      </c>
    </row>
    <row r="43" spans="1:27" ht="12.75">
      <c r="A43" s="5" t="s">
        <v>46</v>
      </c>
      <c r="B43" s="3"/>
      <c r="C43" s="22">
        <v>95456420</v>
      </c>
      <c r="D43" s="22">
        <v>82672508</v>
      </c>
      <c r="E43" s="23">
        <v>101548499</v>
      </c>
      <c r="F43" s="24">
        <v>110034749</v>
      </c>
      <c r="G43" s="24">
        <v>11893215</v>
      </c>
      <c r="H43" s="24">
        <v>11660020</v>
      </c>
      <c r="I43" s="24">
        <v>7022097</v>
      </c>
      <c r="J43" s="24">
        <v>30575332</v>
      </c>
      <c r="K43" s="24">
        <v>8469824</v>
      </c>
      <c r="L43" s="24">
        <v>7339975</v>
      </c>
      <c r="M43" s="24">
        <v>6755677</v>
      </c>
      <c r="N43" s="24">
        <v>22565476</v>
      </c>
      <c r="O43" s="24">
        <v>7976715</v>
      </c>
      <c r="P43" s="24">
        <v>7496178</v>
      </c>
      <c r="Q43" s="24">
        <v>2244247</v>
      </c>
      <c r="R43" s="24">
        <v>17717140</v>
      </c>
      <c r="S43" s="24">
        <v>7138634</v>
      </c>
      <c r="T43" s="24"/>
      <c r="U43" s="24"/>
      <c r="V43" s="24">
        <v>7138634</v>
      </c>
      <c r="W43" s="24">
        <v>77996582</v>
      </c>
      <c r="X43" s="24">
        <v>110034749</v>
      </c>
      <c r="Y43" s="24">
        <v>-32038167</v>
      </c>
      <c r="Z43" s="6">
        <v>-29.12</v>
      </c>
      <c r="AA43" s="22">
        <v>110034749</v>
      </c>
    </row>
    <row r="44" spans="1:27" ht="12.75">
      <c r="A44" s="5" t="s">
        <v>47</v>
      </c>
      <c r="B44" s="3"/>
      <c r="C44" s="22">
        <v>32249313</v>
      </c>
      <c r="D44" s="22">
        <v>24300080</v>
      </c>
      <c r="E44" s="23">
        <v>32534811</v>
      </c>
      <c r="F44" s="24">
        <v>37538781</v>
      </c>
      <c r="G44" s="24">
        <v>2437432</v>
      </c>
      <c r="H44" s="24">
        <v>2383746</v>
      </c>
      <c r="I44" s="24">
        <v>301297</v>
      </c>
      <c r="J44" s="24">
        <v>5122475</v>
      </c>
      <c r="K44" s="24">
        <v>2672702</v>
      </c>
      <c r="L44" s="24">
        <v>2096096</v>
      </c>
      <c r="M44" s="24">
        <v>4669488</v>
      </c>
      <c r="N44" s="24">
        <v>9438286</v>
      </c>
      <c r="O44" s="24">
        <v>2441895</v>
      </c>
      <c r="P44" s="24">
        <v>2536315</v>
      </c>
      <c r="Q44" s="24">
        <v>2392601</v>
      </c>
      <c r="R44" s="24">
        <v>7370811</v>
      </c>
      <c r="S44" s="24">
        <v>2368504</v>
      </c>
      <c r="T44" s="24"/>
      <c r="U44" s="24"/>
      <c r="V44" s="24">
        <v>2368504</v>
      </c>
      <c r="W44" s="24">
        <v>24300076</v>
      </c>
      <c r="X44" s="24">
        <v>37538781</v>
      </c>
      <c r="Y44" s="24">
        <v>-13238705</v>
      </c>
      <c r="Z44" s="6">
        <v>-35.27</v>
      </c>
      <c r="AA44" s="22">
        <v>37538781</v>
      </c>
    </row>
    <row r="45" spans="1:27" ht="12.75">
      <c r="A45" s="5" t="s">
        <v>48</v>
      </c>
      <c r="B45" s="3"/>
      <c r="C45" s="25">
        <v>14175707</v>
      </c>
      <c r="D45" s="25">
        <v>10723860</v>
      </c>
      <c r="E45" s="26">
        <v>15077720</v>
      </c>
      <c r="F45" s="27">
        <v>20370170</v>
      </c>
      <c r="G45" s="27">
        <v>339545</v>
      </c>
      <c r="H45" s="27">
        <v>2511837</v>
      </c>
      <c r="I45" s="27">
        <v>1985436</v>
      </c>
      <c r="J45" s="27">
        <v>4836818</v>
      </c>
      <c r="K45" s="27">
        <v>4008215</v>
      </c>
      <c r="L45" s="27">
        <v>63011</v>
      </c>
      <c r="M45" s="27">
        <v>473242</v>
      </c>
      <c r="N45" s="27">
        <v>4544468</v>
      </c>
      <c r="O45" s="27">
        <v>352975</v>
      </c>
      <c r="P45" s="27">
        <v>361654</v>
      </c>
      <c r="Q45" s="27">
        <v>301489</v>
      </c>
      <c r="R45" s="27">
        <v>1016118</v>
      </c>
      <c r="S45" s="27">
        <v>326459</v>
      </c>
      <c r="T45" s="27"/>
      <c r="U45" s="27"/>
      <c r="V45" s="27">
        <v>326459</v>
      </c>
      <c r="W45" s="27">
        <v>10723863</v>
      </c>
      <c r="X45" s="27">
        <v>20370170</v>
      </c>
      <c r="Y45" s="27">
        <v>-9646307</v>
      </c>
      <c r="Z45" s="7">
        <v>-47.36</v>
      </c>
      <c r="AA45" s="25">
        <v>20370170</v>
      </c>
    </row>
    <row r="46" spans="1:27" ht="12.75">
      <c r="A46" s="5" t="s">
        <v>49</v>
      </c>
      <c r="B46" s="3"/>
      <c r="C46" s="22">
        <v>20873408</v>
      </c>
      <c r="D46" s="22">
        <v>12222539</v>
      </c>
      <c r="E46" s="23">
        <v>14656347</v>
      </c>
      <c r="F46" s="24">
        <v>19369097</v>
      </c>
      <c r="G46" s="24">
        <v>1199744</v>
      </c>
      <c r="H46" s="24">
        <v>1164740</v>
      </c>
      <c r="I46" s="24">
        <v>1160103</v>
      </c>
      <c r="J46" s="24">
        <v>3524587</v>
      </c>
      <c r="K46" s="24">
        <v>2164959</v>
      </c>
      <c r="L46" s="24">
        <v>179941</v>
      </c>
      <c r="M46" s="24">
        <v>1565713</v>
      </c>
      <c r="N46" s="24">
        <v>3910613</v>
      </c>
      <c r="O46" s="24">
        <v>1307443</v>
      </c>
      <c r="P46" s="24">
        <v>1178347</v>
      </c>
      <c r="Q46" s="24">
        <v>1150336</v>
      </c>
      <c r="R46" s="24">
        <v>3636126</v>
      </c>
      <c r="S46" s="24">
        <v>1151206</v>
      </c>
      <c r="T46" s="24"/>
      <c r="U46" s="24"/>
      <c r="V46" s="24">
        <v>1151206</v>
      </c>
      <c r="W46" s="24">
        <v>12222532</v>
      </c>
      <c r="X46" s="24">
        <v>19369097</v>
      </c>
      <c r="Y46" s="24">
        <v>-7146565</v>
      </c>
      <c r="Z46" s="6">
        <v>-36.9</v>
      </c>
      <c r="AA46" s="22">
        <v>19369097</v>
      </c>
    </row>
    <row r="47" spans="1:27" ht="12.75">
      <c r="A47" s="2" t="s">
        <v>50</v>
      </c>
      <c r="B47" s="8" t="s">
        <v>51</v>
      </c>
      <c r="C47" s="19"/>
      <c r="D47" s="19">
        <v>1160</v>
      </c>
      <c r="E47" s="20">
        <v>55000</v>
      </c>
      <c r="F47" s="21">
        <v>50000</v>
      </c>
      <c r="G47" s="21"/>
      <c r="H47" s="21"/>
      <c r="I47" s="21"/>
      <c r="J47" s="21"/>
      <c r="K47" s="21"/>
      <c r="L47" s="21">
        <v>1160</v>
      </c>
      <c r="M47" s="21"/>
      <c r="N47" s="21">
        <v>1160</v>
      </c>
      <c r="O47" s="21"/>
      <c r="P47" s="21"/>
      <c r="Q47" s="21"/>
      <c r="R47" s="21"/>
      <c r="S47" s="21"/>
      <c r="T47" s="21"/>
      <c r="U47" s="21"/>
      <c r="V47" s="21"/>
      <c r="W47" s="21">
        <v>1160</v>
      </c>
      <c r="X47" s="21">
        <v>50000</v>
      </c>
      <c r="Y47" s="21">
        <v>-48840</v>
      </c>
      <c r="Z47" s="4">
        <v>-97.68</v>
      </c>
      <c r="AA47" s="19">
        <v>50000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420551729</v>
      </c>
      <c r="D48" s="40">
        <f>+D28+D32+D38+D42+D47</f>
        <v>339991476</v>
      </c>
      <c r="E48" s="41">
        <f t="shared" si="9"/>
        <v>418034368</v>
      </c>
      <c r="F48" s="42">
        <f t="shared" si="9"/>
        <v>441564139</v>
      </c>
      <c r="G48" s="42">
        <f t="shared" si="9"/>
        <v>36101902</v>
      </c>
      <c r="H48" s="42">
        <f t="shared" si="9"/>
        <v>37522632</v>
      </c>
      <c r="I48" s="42">
        <f t="shared" si="9"/>
        <v>27498090</v>
      </c>
      <c r="J48" s="42">
        <f t="shared" si="9"/>
        <v>101122624</v>
      </c>
      <c r="K48" s="42">
        <f t="shared" si="9"/>
        <v>49509266</v>
      </c>
      <c r="L48" s="42">
        <f t="shared" si="9"/>
        <v>23363555</v>
      </c>
      <c r="M48" s="42">
        <f t="shared" si="9"/>
        <v>36310345</v>
      </c>
      <c r="N48" s="42">
        <f t="shared" si="9"/>
        <v>109183166</v>
      </c>
      <c r="O48" s="42">
        <f t="shared" si="9"/>
        <v>37155418</v>
      </c>
      <c r="P48" s="42">
        <f t="shared" si="9"/>
        <v>30947444</v>
      </c>
      <c r="Q48" s="42">
        <f t="shared" si="9"/>
        <v>25872556</v>
      </c>
      <c r="R48" s="42">
        <f t="shared" si="9"/>
        <v>93975418</v>
      </c>
      <c r="S48" s="42">
        <f t="shared" si="9"/>
        <v>29025049</v>
      </c>
      <c r="T48" s="42">
        <f t="shared" si="9"/>
        <v>0</v>
      </c>
      <c r="U48" s="42">
        <f t="shared" si="9"/>
        <v>0</v>
      </c>
      <c r="V48" s="42">
        <f t="shared" si="9"/>
        <v>29025049</v>
      </c>
      <c r="W48" s="42">
        <f t="shared" si="9"/>
        <v>333306257</v>
      </c>
      <c r="X48" s="42">
        <f t="shared" si="9"/>
        <v>441564139</v>
      </c>
      <c r="Y48" s="42">
        <f t="shared" si="9"/>
        <v>-108257882</v>
      </c>
      <c r="Z48" s="43">
        <f>+IF(X48&lt;&gt;0,+(Y48/X48)*100,0)</f>
        <v>-24.516909875237854</v>
      </c>
      <c r="AA48" s="40">
        <f>+AA28+AA32+AA38+AA42+AA47</f>
        <v>441564139</v>
      </c>
    </row>
    <row r="49" spans="1:27" ht="12.75">
      <c r="A49" s="14" t="s">
        <v>88</v>
      </c>
      <c r="B49" s="15"/>
      <c r="C49" s="44">
        <f aca="true" t="shared" si="10" ref="C49:Y49">+C25-C48</f>
        <v>60118152</v>
      </c>
      <c r="D49" s="44">
        <f>+D25-D48</f>
        <v>149331884</v>
      </c>
      <c r="E49" s="45">
        <f t="shared" si="10"/>
        <v>181305009</v>
      </c>
      <c r="F49" s="46">
        <f t="shared" si="10"/>
        <v>190257510</v>
      </c>
      <c r="G49" s="46">
        <f t="shared" si="10"/>
        <v>95474957</v>
      </c>
      <c r="H49" s="46">
        <f t="shared" si="10"/>
        <v>2131428</v>
      </c>
      <c r="I49" s="46">
        <f t="shared" si="10"/>
        <v>9235226</v>
      </c>
      <c r="J49" s="46">
        <f t="shared" si="10"/>
        <v>106841611</v>
      </c>
      <c r="K49" s="46">
        <f t="shared" si="10"/>
        <v>-20684413</v>
      </c>
      <c r="L49" s="46">
        <f t="shared" si="10"/>
        <v>14995496</v>
      </c>
      <c r="M49" s="46">
        <f t="shared" si="10"/>
        <v>41898064</v>
      </c>
      <c r="N49" s="46">
        <f t="shared" si="10"/>
        <v>36209147</v>
      </c>
      <c r="O49" s="46">
        <f t="shared" si="10"/>
        <v>-21422818</v>
      </c>
      <c r="P49" s="46">
        <f t="shared" si="10"/>
        <v>-24994</v>
      </c>
      <c r="Q49" s="46">
        <f t="shared" si="10"/>
        <v>42924932</v>
      </c>
      <c r="R49" s="46">
        <f t="shared" si="10"/>
        <v>21477120</v>
      </c>
      <c r="S49" s="46">
        <f t="shared" si="10"/>
        <v>-10788871</v>
      </c>
      <c r="T49" s="46">
        <f t="shared" si="10"/>
        <v>0</v>
      </c>
      <c r="U49" s="46">
        <f t="shared" si="10"/>
        <v>0</v>
      </c>
      <c r="V49" s="46">
        <f t="shared" si="10"/>
        <v>-10788871</v>
      </c>
      <c r="W49" s="46">
        <f t="shared" si="10"/>
        <v>153739007</v>
      </c>
      <c r="X49" s="46">
        <f>IF(F25=F48,0,X25-X48)</f>
        <v>190257510</v>
      </c>
      <c r="Y49" s="46">
        <f t="shared" si="10"/>
        <v>-36518503</v>
      </c>
      <c r="Z49" s="47">
        <f>+IF(X49&lt;&gt;0,+(Y49/X49)*100,0)</f>
        <v>-19.194250466118262</v>
      </c>
      <c r="AA49" s="44">
        <f>+AA25-AA48</f>
        <v>190257510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74603899</v>
      </c>
      <c r="D5" s="19">
        <f>SUM(D6:D8)</f>
        <v>0</v>
      </c>
      <c r="E5" s="20">
        <f t="shared" si="0"/>
        <v>60642464</v>
      </c>
      <c r="F5" s="21">
        <f t="shared" si="0"/>
        <v>60106626</v>
      </c>
      <c r="G5" s="21">
        <f t="shared" si="0"/>
        <v>1931443</v>
      </c>
      <c r="H5" s="21">
        <f t="shared" si="0"/>
        <v>1921293</v>
      </c>
      <c r="I5" s="21">
        <f t="shared" si="0"/>
        <v>1976867</v>
      </c>
      <c r="J5" s="21">
        <f t="shared" si="0"/>
        <v>5829603</v>
      </c>
      <c r="K5" s="21">
        <f t="shared" si="0"/>
        <v>1980274</v>
      </c>
      <c r="L5" s="21">
        <f t="shared" si="0"/>
        <v>1922804</v>
      </c>
      <c r="M5" s="21">
        <f t="shared" si="0"/>
        <v>2118612</v>
      </c>
      <c r="N5" s="21">
        <f t="shared" si="0"/>
        <v>6021690</v>
      </c>
      <c r="O5" s="21">
        <f t="shared" si="0"/>
        <v>2210949</v>
      </c>
      <c r="P5" s="21">
        <f t="shared" si="0"/>
        <v>2031380</v>
      </c>
      <c r="Q5" s="21">
        <f t="shared" si="0"/>
        <v>-156681</v>
      </c>
      <c r="R5" s="21">
        <f t="shared" si="0"/>
        <v>4085648</v>
      </c>
      <c r="S5" s="21">
        <f t="shared" si="0"/>
        <v>2074105</v>
      </c>
      <c r="T5" s="21">
        <f t="shared" si="0"/>
        <v>2179603</v>
      </c>
      <c r="U5" s="21">
        <f t="shared" si="0"/>
        <v>4238104</v>
      </c>
      <c r="V5" s="21">
        <f t="shared" si="0"/>
        <v>8491812</v>
      </c>
      <c r="W5" s="21">
        <f t="shared" si="0"/>
        <v>24428753</v>
      </c>
      <c r="X5" s="21">
        <f t="shared" si="0"/>
        <v>60106626</v>
      </c>
      <c r="Y5" s="21">
        <f t="shared" si="0"/>
        <v>-35677873</v>
      </c>
      <c r="Z5" s="4">
        <f>+IF(X5&lt;&gt;0,+(Y5/X5)*100,0)</f>
        <v>-59.35763720958151</v>
      </c>
      <c r="AA5" s="19">
        <f>SUM(AA6:AA8)</f>
        <v>60106626</v>
      </c>
    </row>
    <row r="6" spans="1:27" ht="12.75">
      <c r="A6" s="5" t="s">
        <v>32</v>
      </c>
      <c r="B6" s="3"/>
      <c r="C6" s="22">
        <v>42790413</v>
      </c>
      <c r="D6" s="22"/>
      <c r="E6" s="23">
        <v>47340000</v>
      </c>
      <c r="F6" s="24">
        <v>47490000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>
        <v>66000</v>
      </c>
      <c r="U6" s="24"/>
      <c r="V6" s="24">
        <v>66000</v>
      </c>
      <c r="W6" s="24">
        <v>66000</v>
      </c>
      <c r="X6" s="24">
        <v>47490000</v>
      </c>
      <c r="Y6" s="24">
        <v>-47424000</v>
      </c>
      <c r="Z6" s="6">
        <v>-99.86</v>
      </c>
      <c r="AA6" s="22">
        <v>47490000</v>
      </c>
    </row>
    <row r="7" spans="1:27" ht="12.75">
      <c r="A7" s="5" t="s">
        <v>33</v>
      </c>
      <c r="B7" s="3"/>
      <c r="C7" s="25">
        <v>31813486</v>
      </c>
      <c r="D7" s="25"/>
      <c r="E7" s="26">
        <v>13302464</v>
      </c>
      <c r="F7" s="27">
        <v>12616626</v>
      </c>
      <c r="G7" s="27">
        <v>1931443</v>
      </c>
      <c r="H7" s="27">
        <v>1921293</v>
      </c>
      <c r="I7" s="27">
        <v>1976867</v>
      </c>
      <c r="J7" s="27">
        <v>5829603</v>
      </c>
      <c r="K7" s="27">
        <v>1980274</v>
      </c>
      <c r="L7" s="27">
        <v>1922804</v>
      </c>
      <c r="M7" s="27">
        <v>2118612</v>
      </c>
      <c r="N7" s="27">
        <v>6021690</v>
      </c>
      <c r="O7" s="27">
        <v>2210949</v>
      </c>
      <c r="P7" s="27">
        <v>2031380</v>
      </c>
      <c r="Q7" s="27">
        <v>-156681</v>
      </c>
      <c r="R7" s="27">
        <v>4085648</v>
      </c>
      <c r="S7" s="27">
        <v>2074105</v>
      </c>
      <c r="T7" s="27">
        <v>2113603</v>
      </c>
      <c r="U7" s="27">
        <v>4238104</v>
      </c>
      <c r="V7" s="27">
        <v>8425812</v>
      </c>
      <c r="W7" s="27">
        <v>24362753</v>
      </c>
      <c r="X7" s="27">
        <v>12616626</v>
      </c>
      <c r="Y7" s="27">
        <v>11746127</v>
      </c>
      <c r="Z7" s="7">
        <v>93.1</v>
      </c>
      <c r="AA7" s="25">
        <v>12616626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2481202</v>
      </c>
      <c r="D9" s="19">
        <f>SUM(D10:D14)</f>
        <v>0</v>
      </c>
      <c r="E9" s="20">
        <f t="shared" si="1"/>
        <v>1285000</v>
      </c>
      <c r="F9" s="21">
        <f t="shared" si="1"/>
        <v>1285000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10193</v>
      </c>
      <c r="M9" s="21">
        <f t="shared" si="1"/>
        <v>8215</v>
      </c>
      <c r="N9" s="21">
        <f t="shared" si="1"/>
        <v>18408</v>
      </c>
      <c r="O9" s="21">
        <f t="shared" si="1"/>
        <v>45029</v>
      </c>
      <c r="P9" s="21">
        <f t="shared" si="1"/>
        <v>41211</v>
      </c>
      <c r="Q9" s="21">
        <f t="shared" si="1"/>
        <v>2120</v>
      </c>
      <c r="R9" s="21">
        <f t="shared" si="1"/>
        <v>88360</v>
      </c>
      <c r="S9" s="21">
        <f t="shared" si="1"/>
        <v>630</v>
      </c>
      <c r="T9" s="21">
        <f t="shared" si="1"/>
        <v>0</v>
      </c>
      <c r="U9" s="21">
        <f t="shared" si="1"/>
        <v>493150</v>
      </c>
      <c r="V9" s="21">
        <f t="shared" si="1"/>
        <v>493780</v>
      </c>
      <c r="W9" s="21">
        <f t="shared" si="1"/>
        <v>600548</v>
      </c>
      <c r="X9" s="21">
        <f t="shared" si="1"/>
        <v>1285000</v>
      </c>
      <c r="Y9" s="21">
        <f t="shared" si="1"/>
        <v>-684452</v>
      </c>
      <c r="Z9" s="4">
        <f>+IF(X9&lt;&gt;0,+(Y9/X9)*100,0)</f>
        <v>-53.26474708171206</v>
      </c>
      <c r="AA9" s="19">
        <f>SUM(AA10:AA14)</f>
        <v>1285000</v>
      </c>
    </row>
    <row r="10" spans="1:27" ht="12.75">
      <c r="A10" s="5" t="s">
        <v>36</v>
      </c>
      <c r="B10" s="3"/>
      <c r="C10" s="22">
        <v>613223</v>
      </c>
      <c r="D10" s="22"/>
      <c r="E10" s="23">
        <v>1000000</v>
      </c>
      <c r="F10" s="24">
        <v>1000000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>
        <v>477473</v>
      </c>
      <c r="V10" s="24">
        <v>477473</v>
      </c>
      <c r="W10" s="24">
        <v>477473</v>
      </c>
      <c r="X10" s="24">
        <v>1000000</v>
      </c>
      <c r="Y10" s="24">
        <v>-522527</v>
      </c>
      <c r="Z10" s="6">
        <v>-52.25</v>
      </c>
      <c r="AA10" s="22">
        <v>1000000</v>
      </c>
    </row>
    <row r="11" spans="1:27" ht="12.75">
      <c r="A11" s="5" t="s">
        <v>37</v>
      </c>
      <c r="B11" s="3"/>
      <c r="C11" s="22">
        <v>1581308</v>
      </c>
      <c r="D11" s="22"/>
      <c r="E11" s="23">
        <v>50000</v>
      </c>
      <c r="F11" s="24">
        <v>50000</v>
      </c>
      <c r="G11" s="24"/>
      <c r="H11" s="24"/>
      <c r="I11" s="24"/>
      <c r="J11" s="24"/>
      <c r="K11" s="24"/>
      <c r="L11" s="24"/>
      <c r="M11" s="24"/>
      <c r="N11" s="24"/>
      <c r="O11" s="24"/>
      <c r="P11" s="24">
        <v>280</v>
      </c>
      <c r="Q11" s="24"/>
      <c r="R11" s="24">
        <v>280</v>
      </c>
      <c r="S11" s="24"/>
      <c r="T11" s="24"/>
      <c r="U11" s="24"/>
      <c r="V11" s="24"/>
      <c r="W11" s="24">
        <v>280</v>
      </c>
      <c r="X11" s="24">
        <v>50000</v>
      </c>
      <c r="Y11" s="24">
        <v>-49720</v>
      </c>
      <c r="Z11" s="6">
        <v>-99.44</v>
      </c>
      <c r="AA11" s="22">
        <v>50000</v>
      </c>
    </row>
    <row r="12" spans="1:27" ht="12.75">
      <c r="A12" s="5" t="s">
        <v>38</v>
      </c>
      <c r="B12" s="3"/>
      <c r="C12" s="22">
        <v>286671</v>
      </c>
      <c r="D12" s="22"/>
      <c r="E12" s="23">
        <v>235000</v>
      </c>
      <c r="F12" s="24">
        <v>235000</v>
      </c>
      <c r="G12" s="24"/>
      <c r="H12" s="24"/>
      <c r="I12" s="24"/>
      <c r="J12" s="24"/>
      <c r="K12" s="24"/>
      <c r="L12" s="24">
        <v>10193</v>
      </c>
      <c r="M12" s="24">
        <v>8215</v>
      </c>
      <c r="N12" s="24">
        <v>18408</v>
      </c>
      <c r="O12" s="24">
        <v>45029</v>
      </c>
      <c r="P12" s="24">
        <v>40931</v>
      </c>
      <c r="Q12" s="24">
        <v>2120</v>
      </c>
      <c r="R12" s="24">
        <v>88080</v>
      </c>
      <c r="S12" s="24">
        <v>630</v>
      </c>
      <c r="T12" s="24"/>
      <c r="U12" s="24">
        <v>15677</v>
      </c>
      <c r="V12" s="24">
        <v>16307</v>
      </c>
      <c r="W12" s="24">
        <v>122795</v>
      </c>
      <c r="X12" s="24">
        <v>235000</v>
      </c>
      <c r="Y12" s="24">
        <v>-112205</v>
      </c>
      <c r="Z12" s="6">
        <v>-47.75</v>
      </c>
      <c r="AA12" s="22">
        <v>235000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625000</v>
      </c>
      <c r="F15" s="21">
        <f t="shared" si="2"/>
        <v>625000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625000</v>
      </c>
      <c r="Y15" s="21">
        <f t="shared" si="2"/>
        <v>-625000</v>
      </c>
      <c r="Z15" s="4">
        <f>+IF(X15&lt;&gt;0,+(Y15/X15)*100,0)</f>
        <v>-100</v>
      </c>
      <c r="AA15" s="19">
        <f>SUM(AA16:AA18)</f>
        <v>625000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/>
      <c r="D17" s="22"/>
      <c r="E17" s="23">
        <v>625000</v>
      </c>
      <c r="F17" s="24">
        <v>625000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625000</v>
      </c>
      <c r="Y17" s="24">
        <v>-625000</v>
      </c>
      <c r="Z17" s="6">
        <v>-100</v>
      </c>
      <c r="AA17" s="22">
        <v>625000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63326009</v>
      </c>
      <c r="D19" s="19">
        <f>SUM(D20:D23)</f>
        <v>0</v>
      </c>
      <c r="E19" s="20">
        <f t="shared" si="3"/>
        <v>86717217</v>
      </c>
      <c r="F19" s="21">
        <f t="shared" si="3"/>
        <v>87017217</v>
      </c>
      <c r="G19" s="21">
        <f t="shared" si="3"/>
        <v>3718133</v>
      </c>
      <c r="H19" s="21">
        <f t="shared" si="3"/>
        <v>3937567</v>
      </c>
      <c r="I19" s="21">
        <f t="shared" si="3"/>
        <v>3553828</v>
      </c>
      <c r="J19" s="21">
        <f t="shared" si="3"/>
        <v>11209528</v>
      </c>
      <c r="K19" s="21">
        <f t="shared" si="3"/>
        <v>2951211</v>
      </c>
      <c r="L19" s="21">
        <f t="shared" si="3"/>
        <v>3057439</v>
      </c>
      <c r="M19" s="21">
        <f t="shared" si="3"/>
        <v>2601589</v>
      </c>
      <c r="N19" s="21">
        <f t="shared" si="3"/>
        <v>8610239</v>
      </c>
      <c r="O19" s="21">
        <f t="shared" si="3"/>
        <v>2631256</v>
      </c>
      <c r="P19" s="21">
        <f t="shared" si="3"/>
        <v>2745955</v>
      </c>
      <c r="Q19" s="21">
        <f t="shared" si="3"/>
        <v>68687</v>
      </c>
      <c r="R19" s="21">
        <f t="shared" si="3"/>
        <v>5445898</v>
      </c>
      <c r="S19" s="21">
        <f t="shared" si="3"/>
        <v>4801151</v>
      </c>
      <c r="T19" s="21">
        <f t="shared" si="3"/>
        <v>2570577</v>
      </c>
      <c r="U19" s="21">
        <f t="shared" si="3"/>
        <v>8801994</v>
      </c>
      <c r="V19" s="21">
        <f t="shared" si="3"/>
        <v>16173722</v>
      </c>
      <c r="W19" s="21">
        <f t="shared" si="3"/>
        <v>41439387</v>
      </c>
      <c r="X19" s="21">
        <f t="shared" si="3"/>
        <v>87017217</v>
      </c>
      <c r="Y19" s="21">
        <f t="shared" si="3"/>
        <v>-45577830</v>
      </c>
      <c r="Z19" s="4">
        <f>+IF(X19&lt;&gt;0,+(Y19/X19)*100,0)</f>
        <v>-52.37794493013952</v>
      </c>
      <c r="AA19" s="19">
        <f>SUM(AA20:AA23)</f>
        <v>87017217</v>
      </c>
    </row>
    <row r="20" spans="1:27" ht="12.75">
      <c r="A20" s="5" t="s">
        <v>46</v>
      </c>
      <c r="B20" s="3"/>
      <c r="C20" s="22">
        <v>15584917</v>
      </c>
      <c r="D20" s="22"/>
      <c r="E20" s="23">
        <v>29941618</v>
      </c>
      <c r="F20" s="24">
        <v>29941618</v>
      </c>
      <c r="G20" s="24">
        <v>1816530</v>
      </c>
      <c r="H20" s="24">
        <v>2021514</v>
      </c>
      <c r="I20" s="24">
        <v>1744071</v>
      </c>
      <c r="J20" s="24">
        <v>5582115</v>
      </c>
      <c r="K20" s="24">
        <v>1183859</v>
      </c>
      <c r="L20" s="24">
        <v>1208348</v>
      </c>
      <c r="M20" s="24">
        <v>773367</v>
      </c>
      <c r="N20" s="24">
        <v>3165574</v>
      </c>
      <c r="O20" s="24">
        <v>851828</v>
      </c>
      <c r="P20" s="24">
        <v>847900</v>
      </c>
      <c r="Q20" s="24">
        <v>71086</v>
      </c>
      <c r="R20" s="24">
        <v>1770814</v>
      </c>
      <c r="S20" s="24">
        <v>2986883</v>
      </c>
      <c r="T20" s="24">
        <v>721210</v>
      </c>
      <c r="U20" s="24">
        <v>5132341</v>
      </c>
      <c r="V20" s="24">
        <v>8840434</v>
      </c>
      <c r="W20" s="24">
        <v>19358937</v>
      </c>
      <c r="X20" s="24">
        <v>29941618</v>
      </c>
      <c r="Y20" s="24">
        <v>-10582681</v>
      </c>
      <c r="Z20" s="6">
        <v>-35.34</v>
      </c>
      <c r="AA20" s="22">
        <v>29941618</v>
      </c>
    </row>
    <row r="21" spans="1:27" ht="12.75">
      <c r="A21" s="5" t="s">
        <v>47</v>
      </c>
      <c r="B21" s="3"/>
      <c r="C21" s="22">
        <v>32913375</v>
      </c>
      <c r="D21" s="22"/>
      <c r="E21" s="23">
        <v>40664337</v>
      </c>
      <c r="F21" s="24">
        <v>40964337</v>
      </c>
      <c r="G21" s="24">
        <v>694449</v>
      </c>
      <c r="H21" s="24">
        <v>740616</v>
      </c>
      <c r="I21" s="24">
        <v>674217</v>
      </c>
      <c r="J21" s="24">
        <v>2109282</v>
      </c>
      <c r="K21" s="24">
        <v>663702</v>
      </c>
      <c r="L21" s="24">
        <v>753747</v>
      </c>
      <c r="M21" s="24">
        <v>679826</v>
      </c>
      <c r="N21" s="24">
        <v>2097275</v>
      </c>
      <c r="O21" s="24">
        <v>612137</v>
      </c>
      <c r="P21" s="24">
        <v>719431</v>
      </c>
      <c r="Q21" s="24">
        <v>-19108</v>
      </c>
      <c r="R21" s="24">
        <v>1312460</v>
      </c>
      <c r="S21" s="24">
        <v>621311</v>
      </c>
      <c r="T21" s="24">
        <v>663127</v>
      </c>
      <c r="U21" s="24">
        <v>1315140</v>
      </c>
      <c r="V21" s="24">
        <v>2599578</v>
      </c>
      <c r="W21" s="24">
        <v>8118595</v>
      </c>
      <c r="X21" s="24">
        <v>40964337</v>
      </c>
      <c r="Y21" s="24">
        <v>-32845742</v>
      </c>
      <c r="Z21" s="6">
        <v>-80.18</v>
      </c>
      <c r="AA21" s="22">
        <v>40964337</v>
      </c>
    </row>
    <row r="22" spans="1:27" ht="12.75">
      <c r="A22" s="5" t="s">
        <v>48</v>
      </c>
      <c r="B22" s="3"/>
      <c r="C22" s="25">
        <v>5062174</v>
      </c>
      <c r="D22" s="25"/>
      <c r="E22" s="26">
        <v>8649746</v>
      </c>
      <c r="F22" s="27">
        <v>8649746</v>
      </c>
      <c r="G22" s="27">
        <v>571238</v>
      </c>
      <c r="H22" s="27">
        <v>551935</v>
      </c>
      <c r="I22" s="27">
        <v>525667</v>
      </c>
      <c r="J22" s="27">
        <v>1648840</v>
      </c>
      <c r="K22" s="27">
        <v>506319</v>
      </c>
      <c r="L22" s="27">
        <v>493540</v>
      </c>
      <c r="M22" s="27">
        <v>547727</v>
      </c>
      <c r="N22" s="27">
        <v>1547586</v>
      </c>
      <c r="O22" s="27">
        <v>560666</v>
      </c>
      <c r="P22" s="27">
        <v>568273</v>
      </c>
      <c r="Q22" s="27">
        <v>18509</v>
      </c>
      <c r="R22" s="27">
        <v>1147448</v>
      </c>
      <c r="S22" s="27">
        <v>580194</v>
      </c>
      <c r="T22" s="27">
        <v>574434</v>
      </c>
      <c r="U22" s="27">
        <v>1116613</v>
      </c>
      <c r="V22" s="27">
        <v>2271241</v>
      </c>
      <c r="W22" s="27">
        <v>6615115</v>
      </c>
      <c r="X22" s="27">
        <v>8649746</v>
      </c>
      <c r="Y22" s="27">
        <v>-2034631</v>
      </c>
      <c r="Z22" s="7">
        <v>-23.52</v>
      </c>
      <c r="AA22" s="25">
        <v>8649746</v>
      </c>
    </row>
    <row r="23" spans="1:27" ht="12.75">
      <c r="A23" s="5" t="s">
        <v>49</v>
      </c>
      <c r="B23" s="3"/>
      <c r="C23" s="22">
        <v>9765543</v>
      </c>
      <c r="D23" s="22"/>
      <c r="E23" s="23">
        <v>7461516</v>
      </c>
      <c r="F23" s="24">
        <v>7461516</v>
      </c>
      <c r="G23" s="24">
        <v>635916</v>
      </c>
      <c r="H23" s="24">
        <v>623502</v>
      </c>
      <c r="I23" s="24">
        <v>609873</v>
      </c>
      <c r="J23" s="24">
        <v>1869291</v>
      </c>
      <c r="K23" s="24">
        <v>597331</v>
      </c>
      <c r="L23" s="24">
        <v>601804</v>
      </c>
      <c r="M23" s="24">
        <v>600669</v>
      </c>
      <c r="N23" s="24">
        <v>1799804</v>
      </c>
      <c r="O23" s="24">
        <v>606625</v>
      </c>
      <c r="P23" s="24">
        <v>610351</v>
      </c>
      <c r="Q23" s="24">
        <v>-1800</v>
      </c>
      <c r="R23" s="24">
        <v>1215176</v>
      </c>
      <c r="S23" s="24">
        <v>612763</v>
      </c>
      <c r="T23" s="24">
        <v>611806</v>
      </c>
      <c r="U23" s="24">
        <v>1237900</v>
      </c>
      <c r="V23" s="24">
        <v>2462469</v>
      </c>
      <c r="W23" s="24">
        <v>7346740</v>
      </c>
      <c r="X23" s="24">
        <v>7461516</v>
      </c>
      <c r="Y23" s="24">
        <v>-114776</v>
      </c>
      <c r="Z23" s="6">
        <v>-1.54</v>
      </c>
      <c r="AA23" s="22">
        <v>7461516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140411110</v>
      </c>
      <c r="D25" s="40">
        <f>+D5+D9+D15+D19+D24</f>
        <v>0</v>
      </c>
      <c r="E25" s="41">
        <f t="shared" si="4"/>
        <v>149269681</v>
      </c>
      <c r="F25" s="42">
        <f t="shared" si="4"/>
        <v>149033843</v>
      </c>
      <c r="G25" s="42">
        <f t="shared" si="4"/>
        <v>5649576</v>
      </c>
      <c r="H25" s="42">
        <f t="shared" si="4"/>
        <v>5858860</v>
      </c>
      <c r="I25" s="42">
        <f t="shared" si="4"/>
        <v>5530695</v>
      </c>
      <c r="J25" s="42">
        <f t="shared" si="4"/>
        <v>17039131</v>
      </c>
      <c r="K25" s="42">
        <f t="shared" si="4"/>
        <v>4931485</v>
      </c>
      <c r="L25" s="42">
        <f t="shared" si="4"/>
        <v>4990436</v>
      </c>
      <c r="M25" s="42">
        <f t="shared" si="4"/>
        <v>4728416</v>
      </c>
      <c r="N25" s="42">
        <f t="shared" si="4"/>
        <v>14650337</v>
      </c>
      <c r="O25" s="42">
        <f t="shared" si="4"/>
        <v>4887234</v>
      </c>
      <c r="P25" s="42">
        <f t="shared" si="4"/>
        <v>4818546</v>
      </c>
      <c r="Q25" s="42">
        <f t="shared" si="4"/>
        <v>-85874</v>
      </c>
      <c r="R25" s="42">
        <f t="shared" si="4"/>
        <v>9619906</v>
      </c>
      <c r="S25" s="42">
        <f t="shared" si="4"/>
        <v>6875886</v>
      </c>
      <c r="T25" s="42">
        <f t="shared" si="4"/>
        <v>4750180</v>
      </c>
      <c r="U25" s="42">
        <f t="shared" si="4"/>
        <v>13533248</v>
      </c>
      <c r="V25" s="42">
        <f t="shared" si="4"/>
        <v>25159314</v>
      </c>
      <c r="W25" s="42">
        <f t="shared" si="4"/>
        <v>66468688</v>
      </c>
      <c r="X25" s="42">
        <f t="shared" si="4"/>
        <v>149033843</v>
      </c>
      <c r="Y25" s="42">
        <f t="shared" si="4"/>
        <v>-82565155</v>
      </c>
      <c r="Z25" s="43">
        <f>+IF(X25&lt;&gt;0,+(Y25/X25)*100,0)</f>
        <v>-55.40027240658352</v>
      </c>
      <c r="AA25" s="40">
        <f>+AA5+AA9+AA15+AA19+AA24</f>
        <v>149033843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105314910</v>
      </c>
      <c r="D28" s="19">
        <f>SUM(D29:D31)</f>
        <v>0</v>
      </c>
      <c r="E28" s="20">
        <f t="shared" si="5"/>
        <v>53170852</v>
      </c>
      <c r="F28" s="21">
        <f t="shared" si="5"/>
        <v>53459896</v>
      </c>
      <c r="G28" s="21">
        <f t="shared" si="5"/>
        <v>2548033</v>
      </c>
      <c r="H28" s="21">
        <f t="shared" si="5"/>
        <v>3805721</v>
      </c>
      <c r="I28" s="21">
        <f t="shared" si="5"/>
        <v>2422316</v>
      </c>
      <c r="J28" s="21">
        <f t="shared" si="5"/>
        <v>8776070</v>
      </c>
      <c r="K28" s="21">
        <f t="shared" si="5"/>
        <v>2533998</v>
      </c>
      <c r="L28" s="21">
        <f t="shared" si="5"/>
        <v>4111936</v>
      </c>
      <c r="M28" s="21">
        <f t="shared" si="5"/>
        <v>3131680</v>
      </c>
      <c r="N28" s="21">
        <f t="shared" si="5"/>
        <v>9777614</v>
      </c>
      <c r="O28" s="21">
        <f t="shared" si="5"/>
        <v>2155534</v>
      </c>
      <c r="P28" s="21">
        <f t="shared" si="5"/>
        <v>2258921</v>
      </c>
      <c r="Q28" s="21">
        <f t="shared" si="5"/>
        <v>2503267</v>
      </c>
      <c r="R28" s="21">
        <f t="shared" si="5"/>
        <v>6917722</v>
      </c>
      <c r="S28" s="21">
        <f t="shared" si="5"/>
        <v>2321915</v>
      </c>
      <c r="T28" s="21">
        <f t="shared" si="5"/>
        <v>2873146</v>
      </c>
      <c r="U28" s="21">
        <f t="shared" si="5"/>
        <v>2076297</v>
      </c>
      <c r="V28" s="21">
        <f t="shared" si="5"/>
        <v>7271358</v>
      </c>
      <c r="W28" s="21">
        <f t="shared" si="5"/>
        <v>32742764</v>
      </c>
      <c r="X28" s="21">
        <f t="shared" si="5"/>
        <v>53459896</v>
      </c>
      <c r="Y28" s="21">
        <f t="shared" si="5"/>
        <v>-20717132</v>
      </c>
      <c r="Z28" s="4">
        <f>+IF(X28&lt;&gt;0,+(Y28/X28)*100,0)</f>
        <v>-38.752660499002836</v>
      </c>
      <c r="AA28" s="19">
        <f>SUM(AA29:AA31)</f>
        <v>53459896</v>
      </c>
    </row>
    <row r="29" spans="1:27" ht="12.75">
      <c r="A29" s="5" t="s">
        <v>32</v>
      </c>
      <c r="B29" s="3"/>
      <c r="C29" s="22">
        <v>11685771</v>
      </c>
      <c r="D29" s="22"/>
      <c r="E29" s="23">
        <v>9656253</v>
      </c>
      <c r="F29" s="24">
        <v>10427433</v>
      </c>
      <c r="G29" s="24">
        <v>860990</v>
      </c>
      <c r="H29" s="24">
        <v>915322</v>
      </c>
      <c r="I29" s="24">
        <v>815086</v>
      </c>
      <c r="J29" s="24">
        <v>2591398</v>
      </c>
      <c r="K29" s="24">
        <v>859577</v>
      </c>
      <c r="L29" s="24">
        <v>918127</v>
      </c>
      <c r="M29" s="24">
        <v>997840</v>
      </c>
      <c r="N29" s="24">
        <v>2775544</v>
      </c>
      <c r="O29" s="24">
        <v>689645</v>
      </c>
      <c r="P29" s="24">
        <v>720557</v>
      </c>
      <c r="Q29" s="24">
        <v>722183</v>
      </c>
      <c r="R29" s="24">
        <v>2132385</v>
      </c>
      <c r="S29" s="24">
        <v>653928</v>
      </c>
      <c r="T29" s="24">
        <v>1031828</v>
      </c>
      <c r="U29" s="24">
        <v>677503</v>
      </c>
      <c r="V29" s="24">
        <v>2363259</v>
      </c>
      <c r="W29" s="24">
        <v>9862586</v>
      </c>
      <c r="X29" s="24">
        <v>10427433</v>
      </c>
      <c r="Y29" s="24">
        <v>-564847</v>
      </c>
      <c r="Z29" s="6">
        <v>-5.42</v>
      </c>
      <c r="AA29" s="22">
        <v>10427433</v>
      </c>
    </row>
    <row r="30" spans="1:27" ht="12.75">
      <c r="A30" s="5" t="s">
        <v>33</v>
      </c>
      <c r="B30" s="3"/>
      <c r="C30" s="25">
        <v>93629139</v>
      </c>
      <c r="D30" s="25"/>
      <c r="E30" s="26">
        <v>43514599</v>
      </c>
      <c r="F30" s="27">
        <v>43032463</v>
      </c>
      <c r="G30" s="27">
        <v>1687043</v>
      </c>
      <c r="H30" s="27">
        <v>2890399</v>
      </c>
      <c r="I30" s="27">
        <v>1607230</v>
      </c>
      <c r="J30" s="27">
        <v>6184672</v>
      </c>
      <c r="K30" s="27">
        <v>1674421</v>
      </c>
      <c r="L30" s="27">
        <v>3193809</v>
      </c>
      <c r="M30" s="27">
        <v>2133840</v>
      </c>
      <c r="N30" s="27">
        <v>7002070</v>
      </c>
      <c r="O30" s="27">
        <v>1465889</v>
      </c>
      <c r="P30" s="27">
        <v>1538364</v>
      </c>
      <c r="Q30" s="27">
        <v>1781084</v>
      </c>
      <c r="R30" s="27">
        <v>4785337</v>
      </c>
      <c r="S30" s="27">
        <v>1667987</v>
      </c>
      <c r="T30" s="27">
        <v>1841318</v>
      </c>
      <c r="U30" s="27">
        <v>1398794</v>
      </c>
      <c r="V30" s="27">
        <v>4908099</v>
      </c>
      <c r="W30" s="27">
        <v>22880178</v>
      </c>
      <c r="X30" s="27">
        <v>43032463</v>
      </c>
      <c r="Y30" s="27">
        <v>-20152285</v>
      </c>
      <c r="Z30" s="7">
        <v>-46.83</v>
      </c>
      <c r="AA30" s="25">
        <v>43032463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10342575</v>
      </c>
      <c r="D32" s="19">
        <f>SUM(D33:D37)</f>
        <v>0</v>
      </c>
      <c r="E32" s="20">
        <f t="shared" si="6"/>
        <v>12118256</v>
      </c>
      <c r="F32" s="21">
        <f t="shared" si="6"/>
        <v>10971077</v>
      </c>
      <c r="G32" s="21">
        <f t="shared" si="6"/>
        <v>777348</v>
      </c>
      <c r="H32" s="21">
        <f t="shared" si="6"/>
        <v>700842</v>
      </c>
      <c r="I32" s="21">
        <f t="shared" si="6"/>
        <v>648128</v>
      </c>
      <c r="J32" s="21">
        <f t="shared" si="6"/>
        <v>2126318</v>
      </c>
      <c r="K32" s="21">
        <f t="shared" si="6"/>
        <v>602186</v>
      </c>
      <c r="L32" s="21">
        <f t="shared" si="6"/>
        <v>1053696</v>
      </c>
      <c r="M32" s="21">
        <f t="shared" si="6"/>
        <v>614566</v>
      </c>
      <c r="N32" s="21">
        <f t="shared" si="6"/>
        <v>2270448</v>
      </c>
      <c r="O32" s="21">
        <f t="shared" si="6"/>
        <v>623372</v>
      </c>
      <c r="P32" s="21">
        <f t="shared" si="6"/>
        <v>761115</v>
      </c>
      <c r="Q32" s="21">
        <f t="shared" si="6"/>
        <v>818459</v>
      </c>
      <c r="R32" s="21">
        <f t="shared" si="6"/>
        <v>2202946</v>
      </c>
      <c r="S32" s="21">
        <f t="shared" si="6"/>
        <v>749818</v>
      </c>
      <c r="T32" s="21">
        <f t="shared" si="6"/>
        <v>804292</v>
      </c>
      <c r="U32" s="21">
        <f t="shared" si="6"/>
        <v>685488</v>
      </c>
      <c r="V32" s="21">
        <f t="shared" si="6"/>
        <v>2239598</v>
      </c>
      <c r="W32" s="21">
        <f t="shared" si="6"/>
        <v>8839310</v>
      </c>
      <c r="X32" s="21">
        <f t="shared" si="6"/>
        <v>10971077</v>
      </c>
      <c r="Y32" s="21">
        <f t="shared" si="6"/>
        <v>-2131767</v>
      </c>
      <c r="Z32" s="4">
        <f>+IF(X32&lt;&gt;0,+(Y32/X32)*100,0)</f>
        <v>-19.43079061426695</v>
      </c>
      <c r="AA32" s="19">
        <f>SUM(AA33:AA37)</f>
        <v>10971077</v>
      </c>
    </row>
    <row r="33" spans="1:27" ht="12.75">
      <c r="A33" s="5" t="s">
        <v>36</v>
      </c>
      <c r="B33" s="3"/>
      <c r="C33" s="22">
        <v>1877497</v>
      </c>
      <c r="D33" s="22"/>
      <c r="E33" s="23">
        <v>2539928</v>
      </c>
      <c r="F33" s="24">
        <v>2407428</v>
      </c>
      <c r="G33" s="24">
        <v>44716</v>
      </c>
      <c r="H33" s="24">
        <v>39342</v>
      </c>
      <c r="I33" s="24">
        <v>44835</v>
      </c>
      <c r="J33" s="24">
        <v>128893</v>
      </c>
      <c r="K33" s="24">
        <v>31675</v>
      </c>
      <c r="L33" s="24">
        <v>58789</v>
      </c>
      <c r="M33" s="24">
        <v>25176</v>
      </c>
      <c r="N33" s="24">
        <v>115640</v>
      </c>
      <c r="O33" s="24">
        <v>28558</v>
      </c>
      <c r="P33" s="24">
        <v>159987</v>
      </c>
      <c r="Q33" s="24">
        <v>174149</v>
      </c>
      <c r="R33" s="24">
        <v>362694</v>
      </c>
      <c r="S33" s="24">
        <v>153702</v>
      </c>
      <c r="T33" s="24">
        <v>182357</v>
      </c>
      <c r="U33" s="24">
        <v>138041</v>
      </c>
      <c r="V33" s="24">
        <v>474100</v>
      </c>
      <c r="W33" s="24">
        <v>1081327</v>
      </c>
      <c r="X33" s="24">
        <v>2407428</v>
      </c>
      <c r="Y33" s="24">
        <v>-1326101</v>
      </c>
      <c r="Z33" s="6">
        <v>-55.08</v>
      </c>
      <c r="AA33" s="22">
        <v>2407428</v>
      </c>
    </row>
    <row r="34" spans="1:27" ht="12.75">
      <c r="A34" s="5" t="s">
        <v>37</v>
      </c>
      <c r="B34" s="3"/>
      <c r="C34" s="22">
        <v>3338233</v>
      </c>
      <c r="D34" s="22"/>
      <c r="E34" s="23">
        <v>4640216</v>
      </c>
      <c r="F34" s="24">
        <v>3628225</v>
      </c>
      <c r="G34" s="24">
        <v>322942</v>
      </c>
      <c r="H34" s="24">
        <v>238942</v>
      </c>
      <c r="I34" s="24">
        <v>245954</v>
      </c>
      <c r="J34" s="24">
        <v>807838</v>
      </c>
      <c r="K34" s="24">
        <v>216517</v>
      </c>
      <c r="L34" s="24">
        <v>469787</v>
      </c>
      <c r="M34" s="24">
        <v>244835</v>
      </c>
      <c r="N34" s="24">
        <v>931139</v>
      </c>
      <c r="O34" s="24">
        <v>244987</v>
      </c>
      <c r="P34" s="24">
        <v>259350</v>
      </c>
      <c r="Q34" s="24">
        <v>295561</v>
      </c>
      <c r="R34" s="24">
        <v>799898</v>
      </c>
      <c r="S34" s="24">
        <v>272734</v>
      </c>
      <c r="T34" s="24">
        <v>279750</v>
      </c>
      <c r="U34" s="24">
        <v>258910</v>
      </c>
      <c r="V34" s="24">
        <v>811394</v>
      </c>
      <c r="W34" s="24">
        <v>3350269</v>
      </c>
      <c r="X34" s="24">
        <v>3628225</v>
      </c>
      <c r="Y34" s="24">
        <v>-277956</v>
      </c>
      <c r="Z34" s="6">
        <v>-7.66</v>
      </c>
      <c r="AA34" s="22">
        <v>3628225</v>
      </c>
    </row>
    <row r="35" spans="1:27" ht="12.75">
      <c r="A35" s="5" t="s">
        <v>38</v>
      </c>
      <c r="B35" s="3"/>
      <c r="C35" s="22">
        <v>4156019</v>
      </c>
      <c r="D35" s="22"/>
      <c r="E35" s="23">
        <v>3856032</v>
      </c>
      <c r="F35" s="24">
        <v>3853344</v>
      </c>
      <c r="G35" s="24">
        <v>327867</v>
      </c>
      <c r="H35" s="24">
        <v>337698</v>
      </c>
      <c r="I35" s="24">
        <v>276128</v>
      </c>
      <c r="J35" s="24">
        <v>941693</v>
      </c>
      <c r="K35" s="24">
        <v>264521</v>
      </c>
      <c r="L35" s="24">
        <v>395372</v>
      </c>
      <c r="M35" s="24">
        <v>271891</v>
      </c>
      <c r="N35" s="24">
        <v>931784</v>
      </c>
      <c r="O35" s="24">
        <v>280126</v>
      </c>
      <c r="P35" s="24">
        <v>272077</v>
      </c>
      <c r="Q35" s="24">
        <v>281549</v>
      </c>
      <c r="R35" s="24">
        <v>833752</v>
      </c>
      <c r="S35" s="24">
        <v>276390</v>
      </c>
      <c r="T35" s="24">
        <v>295562</v>
      </c>
      <c r="U35" s="24">
        <v>241914</v>
      </c>
      <c r="V35" s="24">
        <v>813866</v>
      </c>
      <c r="W35" s="24">
        <v>3521095</v>
      </c>
      <c r="X35" s="24">
        <v>3853344</v>
      </c>
      <c r="Y35" s="24">
        <v>-332249</v>
      </c>
      <c r="Z35" s="6">
        <v>-8.62</v>
      </c>
      <c r="AA35" s="22">
        <v>3853344</v>
      </c>
    </row>
    <row r="36" spans="1:27" ht="12.75">
      <c r="A36" s="5" t="s">
        <v>39</v>
      </c>
      <c r="B36" s="3"/>
      <c r="C36" s="22">
        <v>970826</v>
      </c>
      <c r="D36" s="22"/>
      <c r="E36" s="23">
        <v>1082080</v>
      </c>
      <c r="F36" s="24">
        <v>1082080</v>
      </c>
      <c r="G36" s="24">
        <v>81823</v>
      </c>
      <c r="H36" s="24">
        <v>84860</v>
      </c>
      <c r="I36" s="24">
        <v>81211</v>
      </c>
      <c r="J36" s="24">
        <v>247894</v>
      </c>
      <c r="K36" s="24">
        <v>89473</v>
      </c>
      <c r="L36" s="24">
        <v>129748</v>
      </c>
      <c r="M36" s="24">
        <v>72664</v>
      </c>
      <c r="N36" s="24">
        <v>291885</v>
      </c>
      <c r="O36" s="24">
        <v>69701</v>
      </c>
      <c r="P36" s="24">
        <v>69701</v>
      </c>
      <c r="Q36" s="24">
        <v>67200</v>
      </c>
      <c r="R36" s="24">
        <v>206602</v>
      </c>
      <c r="S36" s="24">
        <v>46992</v>
      </c>
      <c r="T36" s="24">
        <v>46623</v>
      </c>
      <c r="U36" s="24">
        <v>46623</v>
      </c>
      <c r="V36" s="24">
        <v>140238</v>
      </c>
      <c r="W36" s="24">
        <v>886619</v>
      </c>
      <c r="X36" s="24">
        <v>1082080</v>
      </c>
      <c r="Y36" s="24">
        <v>-195461</v>
      </c>
      <c r="Z36" s="6">
        <v>-18.06</v>
      </c>
      <c r="AA36" s="22">
        <v>1082080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4239588</v>
      </c>
      <c r="D38" s="19">
        <f>SUM(D39:D41)</f>
        <v>0</v>
      </c>
      <c r="E38" s="20">
        <f t="shared" si="7"/>
        <v>5340294</v>
      </c>
      <c r="F38" s="21">
        <f t="shared" si="7"/>
        <v>6436391</v>
      </c>
      <c r="G38" s="21">
        <f t="shared" si="7"/>
        <v>225937</v>
      </c>
      <c r="H38" s="21">
        <f t="shared" si="7"/>
        <v>231582</v>
      </c>
      <c r="I38" s="21">
        <f t="shared" si="7"/>
        <v>255908</v>
      </c>
      <c r="J38" s="21">
        <f t="shared" si="7"/>
        <v>713427</v>
      </c>
      <c r="K38" s="21">
        <f t="shared" si="7"/>
        <v>230886</v>
      </c>
      <c r="L38" s="21">
        <f t="shared" si="7"/>
        <v>361042</v>
      </c>
      <c r="M38" s="21">
        <f t="shared" si="7"/>
        <v>233920</v>
      </c>
      <c r="N38" s="21">
        <f t="shared" si="7"/>
        <v>825848</v>
      </c>
      <c r="O38" s="21">
        <f t="shared" si="7"/>
        <v>333819</v>
      </c>
      <c r="P38" s="21">
        <f t="shared" si="7"/>
        <v>268885</v>
      </c>
      <c r="Q38" s="21">
        <f t="shared" si="7"/>
        <v>282703</v>
      </c>
      <c r="R38" s="21">
        <f t="shared" si="7"/>
        <v>885407</v>
      </c>
      <c r="S38" s="21">
        <f t="shared" si="7"/>
        <v>252383</v>
      </c>
      <c r="T38" s="21">
        <f t="shared" si="7"/>
        <v>270928</v>
      </c>
      <c r="U38" s="21">
        <f t="shared" si="7"/>
        <v>252772</v>
      </c>
      <c r="V38" s="21">
        <f t="shared" si="7"/>
        <v>776083</v>
      </c>
      <c r="W38" s="21">
        <f t="shared" si="7"/>
        <v>3200765</v>
      </c>
      <c r="X38" s="21">
        <f t="shared" si="7"/>
        <v>6436391</v>
      </c>
      <c r="Y38" s="21">
        <f t="shared" si="7"/>
        <v>-3235626</v>
      </c>
      <c r="Z38" s="4">
        <f>+IF(X38&lt;&gt;0,+(Y38/X38)*100,0)</f>
        <v>-50.27081170177511</v>
      </c>
      <c r="AA38" s="19">
        <f>SUM(AA39:AA41)</f>
        <v>6436391</v>
      </c>
    </row>
    <row r="39" spans="1:27" ht="12.75">
      <c r="A39" s="5" t="s">
        <v>42</v>
      </c>
      <c r="B39" s="3"/>
      <c r="C39" s="22">
        <v>3069726</v>
      </c>
      <c r="D39" s="22"/>
      <c r="E39" s="23">
        <v>4223557</v>
      </c>
      <c r="F39" s="24">
        <v>4694654</v>
      </c>
      <c r="G39" s="24">
        <v>154279</v>
      </c>
      <c r="H39" s="24">
        <v>156637</v>
      </c>
      <c r="I39" s="24">
        <v>160901</v>
      </c>
      <c r="J39" s="24">
        <v>471817</v>
      </c>
      <c r="K39" s="24">
        <v>159205</v>
      </c>
      <c r="L39" s="24">
        <v>232336</v>
      </c>
      <c r="M39" s="24">
        <v>160473</v>
      </c>
      <c r="N39" s="24">
        <v>552014</v>
      </c>
      <c r="O39" s="24">
        <v>189708</v>
      </c>
      <c r="P39" s="24">
        <v>186726</v>
      </c>
      <c r="Q39" s="24">
        <v>207920</v>
      </c>
      <c r="R39" s="24">
        <v>584354</v>
      </c>
      <c r="S39" s="24">
        <v>179538</v>
      </c>
      <c r="T39" s="24">
        <v>199488</v>
      </c>
      <c r="U39" s="24">
        <v>175835</v>
      </c>
      <c r="V39" s="24">
        <v>554861</v>
      </c>
      <c r="W39" s="24">
        <v>2163046</v>
      </c>
      <c r="X39" s="24">
        <v>4694654</v>
      </c>
      <c r="Y39" s="24">
        <v>-2531608</v>
      </c>
      <c r="Z39" s="6">
        <v>-53.93</v>
      </c>
      <c r="AA39" s="22">
        <v>4694654</v>
      </c>
    </row>
    <row r="40" spans="1:27" ht="12.75">
      <c r="A40" s="5" t="s">
        <v>43</v>
      </c>
      <c r="B40" s="3"/>
      <c r="C40" s="22">
        <v>1169862</v>
      </c>
      <c r="D40" s="22"/>
      <c r="E40" s="23">
        <v>1116737</v>
      </c>
      <c r="F40" s="24">
        <v>1741737</v>
      </c>
      <c r="G40" s="24">
        <v>71658</v>
      </c>
      <c r="H40" s="24">
        <v>74945</v>
      </c>
      <c r="I40" s="24">
        <v>95007</v>
      </c>
      <c r="J40" s="24">
        <v>241610</v>
      </c>
      <c r="K40" s="24">
        <v>71681</v>
      </c>
      <c r="L40" s="24">
        <v>128706</v>
      </c>
      <c r="M40" s="24">
        <v>73447</v>
      </c>
      <c r="N40" s="24">
        <v>273834</v>
      </c>
      <c r="O40" s="24">
        <v>144111</v>
      </c>
      <c r="P40" s="24">
        <v>82159</v>
      </c>
      <c r="Q40" s="24">
        <v>74783</v>
      </c>
      <c r="R40" s="24">
        <v>301053</v>
      </c>
      <c r="S40" s="24">
        <v>72845</v>
      </c>
      <c r="T40" s="24">
        <v>71440</v>
      </c>
      <c r="U40" s="24">
        <v>76937</v>
      </c>
      <c r="V40" s="24">
        <v>221222</v>
      </c>
      <c r="W40" s="24">
        <v>1037719</v>
      </c>
      <c r="X40" s="24">
        <v>1741737</v>
      </c>
      <c r="Y40" s="24">
        <v>-704018</v>
      </c>
      <c r="Z40" s="6">
        <v>-40.42</v>
      </c>
      <c r="AA40" s="22">
        <v>1741737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67062135</v>
      </c>
      <c r="D42" s="19">
        <f>SUM(D43:D46)</f>
        <v>0</v>
      </c>
      <c r="E42" s="20">
        <f t="shared" si="8"/>
        <v>70667066</v>
      </c>
      <c r="F42" s="21">
        <f t="shared" si="8"/>
        <v>47992761</v>
      </c>
      <c r="G42" s="21">
        <f t="shared" si="8"/>
        <v>1081345</v>
      </c>
      <c r="H42" s="21">
        <f t="shared" si="8"/>
        <v>1379708</v>
      </c>
      <c r="I42" s="21">
        <f t="shared" si="8"/>
        <v>1371139</v>
      </c>
      <c r="J42" s="21">
        <f t="shared" si="8"/>
        <v>3832192</v>
      </c>
      <c r="K42" s="21">
        <f t="shared" si="8"/>
        <v>852965</v>
      </c>
      <c r="L42" s="21">
        <f t="shared" si="8"/>
        <v>3543869</v>
      </c>
      <c r="M42" s="21">
        <f t="shared" si="8"/>
        <v>1122935</v>
      </c>
      <c r="N42" s="21">
        <f t="shared" si="8"/>
        <v>5519769</v>
      </c>
      <c r="O42" s="21">
        <f t="shared" si="8"/>
        <v>831572</v>
      </c>
      <c r="P42" s="21">
        <f t="shared" si="8"/>
        <v>1015852</v>
      </c>
      <c r="Q42" s="21">
        <f t="shared" si="8"/>
        <v>3654814</v>
      </c>
      <c r="R42" s="21">
        <f t="shared" si="8"/>
        <v>5502238</v>
      </c>
      <c r="S42" s="21">
        <f t="shared" si="8"/>
        <v>703495</v>
      </c>
      <c r="T42" s="21">
        <f t="shared" si="8"/>
        <v>684035</v>
      </c>
      <c r="U42" s="21">
        <f t="shared" si="8"/>
        <v>480382</v>
      </c>
      <c r="V42" s="21">
        <f t="shared" si="8"/>
        <v>1867912</v>
      </c>
      <c r="W42" s="21">
        <f t="shared" si="8"/>
        <v>16722111</v>
      </c>
      <c r="X42" s="21">
        <f t="shared" si="8"/>
        <v>47992761</v>
      </c>
      <c r="Y42" s="21">
        <f t="shared" si="8"/>
        <v>-31270650</v>
      </c>
      <c r="Z42" s="4">
        <f>+IF(X42&lt;&gt;0,+(Y42/X42)*100,0)</f>
        <v>-65.1570139921727</v>
      </c>
      <c r="AA42" s="19">
        <f>SUM(AA43:AA46)</f>
        <v>47992761</v>
      </c>
    </row>
    <row r="43" spans="1:27" ht="12.75">
      <c r="A43" s="5" t="s">
        <v>46</v>
      </c>
      <c r="B43" s="3"/>
      <c r="C43" s="22">
        <v>34359568</v>
      </c>
      <c r="D43" s="22"/>
      <c r="E43" s="23">
        <v>30498848</v>
      </c>
      <c r="F43" s="24">
        <v>25741080</v>
      </c>
      <c r="G43" s="24">
        <v>473043</v>
      </c>
      <c r="H43" s="24">
        <v>434026</v>
      </c>
      <c r="I43" s="24">
        <v>505732</v>
      </c>
      <c r="J43" s="24">
        <v>1412801</v>
      </c>
      <c r="K43" s="24">
        <v>421164</v>
      </c>
      <c r="L43" s="24">
        <v>2764633</v>
      </c>
      <c r="M43" s="24">
        <v>582553</v>
      </c>
      <c r="N43" s="24">
        <v>3768350</v>
      </c>
      <c r="O43" s="24">
        <v>160628</v>
      </c>
      <c r="P43" s="24">
        <v>558329</v>
      </c>
      <c r="Q43" s="24">
        <v>2896177</v>
      </c>
      <c r="R43" s="24">
        <v>3615134</v>
      </c>
      <c r="S43" s="24">
        <v>151468</v>
      </c>
      <c r="T43" s="24">
        <v>186893</v>
      </c>
      <c r="U43" s="24">
        <v>149678</v>
      </c>
      <c r="V43" s="24">
        <v>488039</v>
      </c>
      <c r="W43" s="24">
        <v>9284324</v>
      </c>
      <c r="X43" s="24">
        <v>25741080</v>
      </c>
      <c r="Y43" s="24">
        <v>-16456756</v>
      </c>
      <c r="Z43" s="6">
        <v>-63.93</v>
      </c>
      <c r="AA43" s="22">
        <v>25741080</v>
      </c>
    </row>
    <row r="44" spans="1:27" ht="12.75">
      <c r="A44" s="5" t="s">
        <v>47</v>
      </c>
      <c r="B44" s="3"/>
      <c r="C44" s="22">
        <v>27150955</v>
      </c>
      <c r="D44" s="22"/>
      <c r="E44" s="23">
        <v>17453939</v>
      </c>
      <c r="F44" s="24">
        <v>10568388</v>
      </c>
      <c r="G44" s="24">
        <v>392917</v>
      </c>
      <c r="H44" s="24">
        <v>710907</v>
      </c>
      <c r="I44" s="24">
        <v>634232</v>
      </c>
      <c r="J44" s="24">
        <v>1738056</v>
      </c>
      <c r="K44" s="24">
        <v>210606</v>
      </c>
      <c r="L44" s="24">
        <v>543823</v>
      </c>
      <c r="M44" s="24">
        <v>322202</v>
      </c>
      <c r="N44" s="24">
        <v>1076631</v>
      </c>
      <c r="O44" s="24">
        <v>430834</v>
      </c>
      <c r="P44" s="24">
        <v>234760</v>
      </c>
      <c r="Q44" s="24">
        <v>485119</v>
      </c>
      <c r="R44" s="24">
        <v>1150713</v>
      </c>
      <c r="S44" s="24">
        <v>272502</v>
      </c>
      <c r="T44" s="24">
        <v>277193</v>
      </c>
      <c r="U44" s="24">
        <v>63120</v>
      </c>
      <c r="V44" s="24">
        <v>612815</v>
      </c>
      <c r="W44" s="24">
        <v>4578215</v>
      </c>
      <c r="X44" s="24">
        <v>10568388</v>
      </c>
      <c r="Y44" s="24">
        <v>-5990173</v>
      </c>
      <c r="Z44" s="6">
        <v>-56.68</v>
      </c>
      <c r="AA44" s="22">
        <v>10568388</v>
      </c>
    </row>
    <row r="45" spans="1:27" ht="12.75">
      <c r="A45" s="5" t="s">
        <v>48</v>
      </c>
      <c r="B45" s="3"/>
      <c r="C45" s="25">
        <v>4122687</v>
      </c>
      <c r="D45" s="25"/>
      <c r="E45" s="26">
        <v>13034747</v>
      </c>
      <c r="F45" s="27">
        <v>7129312</v>
      </c>
      <c r="G45" s="27">
        <v>152497</v>
      </c>
      <c r="H45" s="27">
        <v>174925</v>
      </c>
      <c r="I45" s="27">
        <v>167392</v>
      </c>
      <c r="J45" s="27">
        <v>494814</v>
      </c>
      <c r="K45" s="27">
        <v>158307</v>
      </c>
      <c r="L45" s="27">
        <v>156074</v>
      </c>
      <c r="M45" s="27">
        <v>155726</v>
      </c>
      <c r="N45" s="27">
        <v>470107</v>
      </c>
      <c r="O45" s="27">
        <v>155726</v>
      </c>
      <c r="P45" s="27">
        <v>159875</v>
      </c>
      <c r="Q45" s="27">
        <v>200394</v>
      </c>
      <c r="R45" s="27">
        <v>515995</v>
      </c>
      <c r="S45" s="27">
        <v>221386</v>
      </c>
      <c r="T45" s="27">
        <v>157061</v>
      </c>
      <c r="U45" s="27">
        <v>204696</v>
      </c>
      <c r="V45" s="27">
        <v>583143</v>
      </c>
      <c r="W45" s="27">
        <v>2064059</v>
      </c>
      <c r="X45" s="27">
        <v>7129312</v>
      </c>
      <c r="Y45" s="27">
        <v>-5065253</v>
      </c>
      <c r="Z45" s="7">
        <v>-71.05</v>
      </c>
      <c r="AA45" s="25">
        <v>7129312</v>
      </c>
    </row>
    <row r="46" spans="1:27" ht="12.75">
      <c r="A46" s="5" t="s">
        <v>49</v>
      </c>
      <c r="B46" s="3"/>
      <c r="C46" s="22">
        <v>1428925</v>
      </c>
      <c r="D46" s="22"/>
      <c r="E46" s="23">
        <v>9679532</v>
      </c>
      <c r="F46" s="24">
        <v>4553981</v>
      </c>
      <c r="G46" s="24">
        <v>62888</v>
      </c>
      <c r="H46" s="24">
        <v>59850</v>
      </c>
      <c r="I46" s="24">
        <v>63783</v>
      </c>
      <c r="J46" s="24">
        <v>186521</v>
      </c>
      <c r="K46" s="24">
        <v>62888</v>
      </c>
      <c r="L46" s="24">
        <v>79339</v>
      </c>
      <c r="M46" s="24">
        <v>62454</v>
      </c>
      <c r="N46" s="24">
        <v>204681</v>
      </c>
      <c r="O46" s="24">
        <v>84384</v>
      </c>
      <c r="P46" s="24">
        <v>62888</v>
      </c>
      <c r="Q46" s="24">
        <v>73124</v>
      </c>
      <c r="R46" s="24">
        <v>220396</v>
      </c>
      <c r="S46" s="24">
        <v>58139</v>
      </c>
      <c r="T46" s="24">
        <v>62888</v>
      </c>
      <c r="U46" s="24">
        <v>62888</v>
      </c>
      <c r="V46" s="24">
        <v>183915</v>
      </c>
      <c r="W46" s="24">
        <v>795513</v>
      </c>
      <c r="X46" s="24">
        <v>4553981</v>
      </c>
      <c r="Y46" s="24">
        <v>-3758468</v>
      </c>
      <c r="Z46" s="6">
        <v>-82.53</v>
      </c>
      <c r="AA46" s="22">
        <v>4553981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186959208</v>
      </c>
      <c r="D48" s="40">
        <f>+D28+D32+D38+D42+D47</f>
        <v>0</v>
      </c>
      <c r="E48" s="41">
        <f t="shared" si="9"/>
        <v>141296468</v>
      </c>
      <c r="F48" s="42">
        <f t="shared" si="9"/>
        <v>118860125</v>
      </c>
      <c r="G48" s="42">
        <f t="shared" si="9"/>
        <v>4632663</v>
      </c>
      <c r="H48" s="42">
        <f t="shared" si="9"/>
        <v>6117853</v>
      </c>
      <c r="I48" s="42">
        <f t="shared" si="9"/>
        <v>4697491</v>
      </c>
      <c r="J48" s="42">
        <f t="shared" si="9"/>
        <v>15448007</v>
      </c>
      <c r="K48" s="42">
        <f t="shared" si="9"/>
        <v>4220035</v>
      </c>
      <c r="L48" s="42">
        <f t="shared" si="9"/>
        <v>9070543</v>
      </c>
      <c r="M48" s="42">
        <f t="shared" si="9"/>
        <v>5103101</v>
      </c>
      <c r="N48" s="42">
        <f t="shared" si="9"/>
        <v>18393679</v>
      </c>
      <c r="O48" s="42">
        <f t="shared" si="9"/>
        <v>3944297</v>
      </c>
      <c r="P48" s="42">
        <f t="shared" si="9"/>
        <v>4304773</v>
      </c>
      <c r="Q48" s="42">
        <f t="shared" si="9"/>
        <v>7259243</v>
      </c>
      <c r="R48" s="42">
        <f t="shared" si="9"/>
        <v>15508313</v>
      </c>
      <c r="S48" s="42">
        <f t="shared" si="9"/>
        <v>4027611</v>
      </c>
      <c r="T48" s="42">
        <f t="shared" si="9"/>
        <v>4632401</v>
      </c>
      <c r="U48" s="42">
        <f t="shared" si="9"/>
        <v>3494939</v>
      </c>
      <c r="V48" s="42">
        <f t="shared" si="9"/>
        <v>12154951</v>
      </c>
      <c r="W48" s="42">
        <f t="shared" si="9"/>
        <v>61504950</v>
      </c>
      <c r="X48" s="42">
        <f t="shared" si="9"/>
        <v>118860125</v>
      </c>
      <c r="Y48" s="42">
        <f t="shared" si="9"/>
        <v>-57355175</v>
      </c>
      <c r="Z48" s="43">
        <f>+IF(X48&lt;&gt;0,+(Y48/X48)*100,0)</f>
        <v>-48.25434518094273</v>
      </c>
      <c r="AA48" s="40">
        <f>+AA28+AA32+AA38+AA42+AA47</f>
        <v>118860125</v>
      </c>
    </row>
    <row r="49" spans="1:27" ht="12.75">
      <c r="A49" s="14" t="s">
        <v>88</v>
      </c>
      <c r="B49" s="15"/>
      <c r="C49" s="44">
        <f aca="true" t="shared" si="10" ref="C49:Y49">+C25-C48</f>
        <v>-46548098</v>
      </c>
      <c r="D49" s="44">
        <f>+D25-D48</f>
        <v>0</v>
      </c>
      <c r="E49" s="45">
        <f t="shared" si="10"/>
        <v>7973213</v>
      </c>
      <c r="F49" s="46">
        <f t="shared" si="10"/>
        <v>30173718</v>
      </c>
      <c r="G49" s="46">
        <f t="shared" si="10"/>
        <v>1016913</v>
      </c>
      <c r="H49" s="46">
        <f t="shared" si="10"/>
        <v>-258993</v>
      </c>
      <c r="I49" s="46">
        <f t="shared" si="10"/>
        <v>833204</v>
      </c>
      <c r="J49" s="46">
        <f t="shared" si="10"/>
        <v>1591124</v>
      </c>
      <c r="K49" s="46">
        <f t="shared" si="10"/>
        <v>711450</v>
      </c>
      <c r="L49" s="46">
        <f t="shared" si="10"/>
        <v>-4080107</v>
      </c>
      <c r="M49" s="46">
        <f t="shared" si="10"/>
        <v>-374685</v>
      </c>
      <c r="N49" s="46">
        <f t="shared" si="10"/>
        <v>-3743342</v>
      </c>
      <c r="O49" s="46">
        <f t="shared" si="10"/>
        <v>942937</v>
      </c>
      <c r="P49" s="46">
        <f t="shared" si="10"/>
        <v>513773</v>
      </c>
      <c r="Q49" s="46">
        <f t="shared" si="10"/>
        <v>-7345117</v>
      </c>
      <c r="R49" s="46">
        <f t="shared" si="10"/>
        <v>-5888407</v>
      </c>
      <c r="S49" s="46">
        <f t="shared" si="10"/>
        <v>2848275</v>
      </c>
      <c r="T49" s="46">
        <f t="shared" si="10"/>
        <v>117779</v>
      </c>
      <c r="U49" s="46">
        <f t="shared" si="10"/>
        <v>10038309</v>
      </c>
      <c r="V49" s="46">
        <f t="shared" si="10"/>
        <v>13004363</v>
      </c>
      <c r="W49" s="46">
        <f t="shared" si="10"/>
        <v>4963738</v>
      </c>
      <c r="X49" s="46">
        <f>IF(F25=F48,0,X25-X48)</f>
        <v>30173718</v>
      </c>
      <c r="Y49" s="46">
        <f t="shared" si="10"/>
        <v>-25209980</v>
      </c>
      <c r="Z49" s="47">
        <f>+IF(X49&lt;&gt;0,+(Y49/X49)*100,0)</f>
        <v>-83.54946513386253</v>
      </c>
      <c r="AA49" s="44">
        <f>+AA25-AA48</f>
        <v>30173718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53732546</v>
      </c>
      <c r="F5" s="21">
        <f t="shared" si="0"/>
        <v>66492455</v>
      </c>
      <c r="G5" s="21">
        <f t="shared" si="0"/>
        <v>48033211</v>
      </c>
      <c r="H5" s="21">
        <f t="shared" si="0"/>
        <v>6217208</v>
      </c>
      <c r="I5" s="21">
        <f t="shared" si="0"/>
        <v>3305429</v>
      </c>
      <c r="J5" s="21">
        <f t="shared" si="0"/>
        <v>57555848</v>
      </c>
      <c r="K5" s="21">
        <f t="shared" si="0"/>
        <v>1034414</v>
      </c>
      <c r="L5" s="21">
        <f t="shared" si="0"/>
        <v>5567405</v>
      </c>
      <c r="M5" s="21">
        <f t="shared" si="0"/>
        <v>3181632</v>
      </c>
      <c r="N5" s="21">
        <f t="shared" si="0"/>
        <v>9783451</v>
      </c>
      <c r="O5" s="21">
        <f t="shared" si="0"/>
        <v>3262207</v>
      </c>
      <c r="P5" s="21">
        <f t="shared" si="0"/>
        <v>2886518</v>
      </c>
      <c r="Q5" s="21">
        <f t="shared" si="0"/>
        <v>56608467</v>
      </c>
      <c r="R5" s="21">
        <f t="shared" si="0"/>
        <v>62757192</v>
      </c>
      <c r="S5" s="21">
        <f t="shared" si="0"/>
        <v>2455422</v>
      </c>
      <c r="T5" s="21">
        <f t="shared" si="0"/>
        <v>2436821</v>
      </c>
      <c r="U5" s="21">
        <f t="shared" si="0"/>
        <v>3522560</v>
      </c>
      <c r="V5" s="21">
        <f t="shared" si="0"/>
        <v>8414803</v>
      </c>
      <c r="W5" s="21">
        <f t="shared" si="0"/>
        <v>138511294</v>
      </c>
      <c r="X5" s="21">
        <f t="shared" si="0"/>
        <v>66492455</v>
      </c>
      <c r="Y5" s="21">
        <f t="shared" si="0"/>
        <v>72018839</v>
      </c>
      <c r="Z5" s="4">
        <f>+IF(X5&lt;&gt;0,+(Y5/X5)*100,0)</f>
        <v>108.3112948679666</v>
      </c>
      <c r="AA5" s="19">
        <f>SUM(AA6:AA8)</f>
        <v>66492455</v>
      </c>
    </row>
    <row r="6" spans="1:27" ht="12.75">
      <c r="A6" s="5" t="s">
        <v>32</v>
      </c>
      <c r="B6" s="3"/>
      <c r="C6" s="22"/>
      <c r="D6" s="22"/>
      <c r="E6" s="23">
        <v>8471650</v>
      </c>
      <c r="F6" s="24">
        <v>25506650</v>
      </c>
      <c r="G6" s="24">
        <v>43661000</v>
      </c>
      <c r="H6" s="24"/>
      <c r="I6" s="24"/>
      <c r="J6" s="24">
        <v>43661000</v>
      </c>
      <c r="K6" s="24"/>
      <c r="L6" s="24"/>
      <c r="M6" s="24"/>
      <c r="N6" s="24"/>
      <c r="O6" s="24"/>
      <c r="P6" s="24"/>
      <c r="Q6" s="24">
        <v>53364000</v>
      </c>
      <c r="R6" s="24">
        <v>53364000</v>
      </c>
      <c r="S6" s="24"/>
      <c r="T6" s="24"/>
      <c r="U6" s="24"/>
      <c r="V6" s="24"/>
      <c r="W6" s="24">
        <v>97025000</v>
      </c>
      <c r="X6" s="24">
        <v>25506650</v>
      </c>
      <c r="Y6" s="24">
        <v>71518350</v>
      </c>
      <c r="Z6" s="6">
        <v>280.39</v>
      </c>
      <c r="AA6" s="22">
        <v>25506650</v>
      </c>
    </row>
    <row r="7" spans="1:27" ht="12.75">
      <c r="A7" s="5" t="s">
        <v>33</v>
      </c>
      <c r="B7" s="3"/>
      <c r="C7" s="25"/>
      <c r="D7" s="25"/>
      <c r="E7" s="26">
        <v>45260896</v>
      </c>
      <c r="F7" s="27">
        <v>40985805</v>
      </c>
      <c r="G7" s="27">
        <v>4372211</v>
      </c>
      <c r="H7" s="27">
        <v>6217208</v>
      </c>
      <c r="I7" s="27">
        <v>3305429</v>
      </c>
      <c r="J7" s="27">
        <v>13894848</v>
      </c>
      <c r="K7" s="27">
        <v>1034414</v>
      </c>
      <c r="L7" s="27">
        <v>5567405</v>
      </c>
      <c r="M7" s="27">
        <v>3181632</v>
      </c>
      <c r="N7" s="27">
        <v>9783451</v>
      </c>
      <c r="O7" s="27">
        <v>3262207</v>
      </c>
      <c r="P7" s="27">
        <v>2886518</v>
      </c>
      <c r="Q7" s="27">
        <v>3244467</v>
      </c>
      <c r="R7" s="27">
        <v>9393192</v>
      </c>
      <c r="S7" s="27">
        <v>2455422</v>
      </c>
      <c r="T7" s="27">
        <v>2436821</v>
      </c>
      <c r="U7" s="27">
        <v>3522560</v>
      </c>
      <c r="V7" s="27">
        <v>8414803</v>
      </c>
      <c r="W7" s="27">
        <v>41486294</v>
      </c>
      <c r="X7" s="27">
        <v>40985805</v>
      </c>
      <c r="Y7" s="27">
        <v>500489</v>
      </c>
      <c r="Z7" s="7">
        <v>1.22</v>
      </c>
      <c r="AA7" s="25">
        <v>40985805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28238220</v>
      </c>
      <c r="F9" s="21">
        <f t="shared" si="1"/>
        <v>28327720</v>
      </c>
      <c r="G9" s="21">
        <f t="shared" si="1"/>
        <v>160201</v>
      </c>
      <c r="H9" s="21">
        <f t="shared" si="1"/>
        <v>241246</v>
      </c>
      <c r="I9" s="21">
        <f t="shared" si="1"/>
        <v>84353</v>
      </c>
      <c r="J9" s="21">
        <f t="shared" si="1"/>
        <v>485800</v>
      </c>
      <c r="K9" s="21">
        <f t="shared" si="1"/>
        <v>192067</v>
      </c>
      <c r="L9" s="21">
        <f t="shared" si="1"/>
        <v>1449123</v>
      </c>
      <c r="M9" s="21">
        <f t="shared" si="1"/>
        <v>100301</v>
      </c>
      <c r="N9" s="21">
        <f t="shared" si="1"/>
        <v>1741491</v>
      </c>
      <c r="O9" s="21">
        <f t="shared" si="1"/>
        <v>180947</v>
      </c>
      <c r="P9" s="21">
        <f t="shared" si="1"/>
        <v>628572</v>
      </c>
      <c r="Q9" s="21">
        <f t="shared" si="1"/>
        <v>89923</v>
      </c>
      <c r="R9" s="21">
        <f t="shared" si="1"/>
        <v>899442</v>
      </c>
      <c r="S9" s="21">
        <f t="shared" si="1"/>
        <v>59575</v>
      </c>
      <c r="T9" s="21">
        <f t="shared" si="1"/>
        <v>102537</v>
      </c>
      <c r="U9" s="21">
        <f t="shared" si="1"/>
        <v>813879</v>
      </c>
      <c r="V9" s="21">
        <f t="shared" si="1"/>
        <v>975991</v>
      </c>
      <c r="W9" s="21">
        <f t="shared" si="1"/>
        <v>4102724</v>
      </c>
      <c r="X9" s="21">
        <f t="shared" si="1"/>
        <v>28327720</v>
      </c>
      <c r="Y9" s="21">
        <f t="shared" si="1"/>
        <v>-24224996</v>
      </c>
      <c r="Z9" s="4">
        <f>+IF(X9&lt;&gt;0,+(Y9/X9)*100,0)</f>
        <v>-85.51692829497044</v>
      </c>
      <c r="AA9" s="19">
        <f>SUM(AA10:AA14)</f>
        <v>28327720</v>
      </c>
    </row>
    <row r="10" spans="1:27" ht="12.75">
      <c r="A10" s="5" t="s">
        <v>36</v>
      </c>
      <c r="B10" s="3"/>
      <c r="C10" s="22"/>
      <c r="D10" s="22"/>
      <c r="E10" s="23">
        <v>17034094</v>
      </c>
      <c r="F10" s="24">
        <v>17123594</v>
      </c>
      <c r="G10" s="24">
        <v>38287</v>
      </c>
      <c r="H10" s="24">
        <v>82846</v>
      </c>
      <c r="I10" s="24">
        <v>81704</v>
      </c>
      <c r="J10" s="24">
        <v>202837</v>
      </c>
      <c r="K10" s="24">
        <v>3231</v>
      </c>
      <c r="L10" s="24">
        <v>1114385</v>
      </c>
      <c r="M10" s="24">
        <v>60938</v>
      </c>
      <c r="N10" s="24">
        <v>1178554</v>
      </c>
      <c r="O10" s="24">
        <v>91166</v>
      </c>
      <c r="P10" s="24">
        <v>522819</v>
      </c>
      <c r="Q10" s="24">
        <v>46043</v>
      </c>
      <c r="R10" s="24">
        <v>660028</v>
      </c>
      <c r="S10" s="24">
        <v>59575</v>
      </c>
      <c r="T10" s="24">
        <v>102537</v>
      </c>
      <c r="U10" s="24">
        <v>303435</v>
      </c>
      <c r="V10" s="24">
        <v>465547</v>
      </c>
      <c r="W10" s="24">
        <v>2506966</v>
      </c>
      <c r="X10" s="24">
        <v>17123594</v>
      </c>
      <c r="Y10" s="24">
        <v>-14616628</v>
      </c>
      <c r="Z10" s="6">
        <v>-85.36</v>
      </c>
      <c r="AA10" s="22">
        <v>17123594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>
        <v>11204126</v>
      </c>
      <c r="F12" s="24">
        <v>11204126</v>
      </c>
      <c r="G12" s="24">
        <v>121914</v>
      </c>
      <c r="H12" s="24">
        <v>158400</v>
      </c>
      <c r="I12" s="24">
        <v>2649</v>
      </c>
      <c r="J12" s="24">
        <v>282963</v>
      </c>
      <c r="K12" s="24">
        <v>188836</v>
      </c>
      <c r="L12" s="24">
        <v>334738</v>
      </c>
      <c r="M12" s="24">
        <v>39363</v>
      </c>
      <c r="N12" s="24">
        <v>562937</v>
      </c>
      <c r="O12" s="24">
        <v>89781</v>
      </c>
      <c r="P12" s="24">
        <v>105753</v>
      </c>
      <c r="Q12" s="24">
        <v>43880</v>
      </c>
      <c r="R12" s="24">
        <v>239414</v>
      </c>
      <c r="S12" s="24"/>
      <c r="T12" s="24"/>
      <c r="U12" s="24">
        <v>510444</v>
      </c>
      <c r="V12" s="24">
        <v>510444</v>
      </c>
      <c r="W12" s="24">
        <v>1595758</v>
      </c>
      <c r="X12" s="24">
        <v>11204126</v>
      </c>
      <c r="Y12" s="24">
        <v>-9608368</v>
      </c>
      <c r="Z12" s="6">
        <v>-85.76</v>
      </c>
      <c r="AA12" s="22">
        <v>11204126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39920023</v>
      </c>
      <c r="F15" s="21">
        <f t="shared" si="2"/>
        <v>25655023</v>
      </c>
      <c r="G15" s="21">
        <f t="shared" si="2"/>
        <v>10510122</v>
      </c>
      <c r="H15" s="21">
        <f t="shared" si="2"/>
        <v>5708</v>
      </c>
      <c r="I15" s="21">
        <f t="shared" si="2"/>
        <v>7462</v>
      </c>
      <c r="J15" s="21">
        <f t="shared" si="2"/>
        <v>10523292</v>
      </c>
      <c r="K15" s="21">
        <f t="shared" si="2"/>
        <v>6793</v>
      </c>
      <c r="L15" s="21">
        <f t="shared" si="2"/>
        <v>3192</v>
      </c>
      <c r="M15" s="21">
        <f t="shared" si="2"/>
        <v>3402</v>
      </c>
      <c r="N15" s="21">
        <f t="shared" si="2"/>
        <v>13387</v>
      </c>
      <c r="O15" s="21">
        <f t="shared" si="2"/>
        <v>4887</v>
      </c>
      <c r="P15" s="21">
        <f t="shared" si="2"/>
        <v>6353</v>
      </c>
      <c r="Q15" s="21">
        <f t="shared" si="2"/>
        <v>4639715</v>
      </c>
      <c r="R15" s="21">
        <f t="shared" si="2"/>
        <v>4650955</v>
      </c>
      <c r="S15" s="21">
        <f t="shared" si="2"/>
        <v>1406</v>
      </c>
      <c r="T15" s="21">
        <f t="shared" si="2"/>
        <v>3969</v>
      </c>
      <c r="U15" s="21">
        <f t="shared" si="2"/>
        <v>15174</v>
      </c>
      <c r="V15" s="21">
        <f t="shared" si="2"/>
        <v>20549</v>
      </c>
      <c r="W15" s="21">
        <f t="shared" si="2"/>
        <v>15208183</v>
      </c>
      <c r="X15" s="21">
        <f t="shared" si="2"/>
        <v>25655023</v>
      </c>
      <c r="Y15" s="21">
        <f t="shared" si="2"/>
        <v>-10446840</v>
      </c>
      <c r="Z15" s="4">
        <f>+IF(X15&lt;&gt;0,+(Y15/X15)*100,0)</f>
        <v>-40.72044683023671</v>
      </c>
      <c r="AA15" s="19">
        <f>SUM(AA16:AA18)</f>
        <v>25655023</v>
      </c>
    </row>
    <row r="16" spans="1:27" ht="12.75">
      <c r="A16" s="5" t="s">
        <v>42</v>
      </c>
      <c r="B16" s="3"/>
      <c r="C16" s="22"/>
      <c r="D16" s="22"/>
      <c r="E16" s="23">
        <v>2967030</v>
      </c>
      <c r="F16" s="24">
        <v>2967030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2967030</v>
      </c>
      <c r="Y16" s="24">
        <v>-2967030</v>
      </c>
      <c r="Z16" s="6">
        <v>-100</v>
      </c>
      <c r="AA16" s="22">
        <v>2967030</v>
      </c>
    </row>
    <row r="17" spans="1:27" ht="12.75">
      <c r="A17" s="5" t="s">
        <v>43</v>
      </c>
      <c r="B17" s="3"/>
      <c r="C17" s="22"/>
      <c r="D17" s="22"/>
      <c r="E17" s="23">
        <v>30495223</v>
      </c>
      <c r="F17" s="24">
        <v>16230223</v>
      </c>
      <c r="G17" s="24">
        <v>10506000</v>
      </c>
      <c r="H17" s="24"/>
      <c r="I17" s="24"/>
      <c r="J17" s="24">
        <v>10506000</v>
      </c>
      <c r="K17" s="24"/>
      <c r="L17" s="24"/>
      <c r="M17" s="24"/>
      <c r="N17" s="24"/>
      <c r="O17" s="24"/>
      <c r="P17" s="24"/>
      <c r="Q17" s="24">
        <v>4635000</v>
      </c>
      <c r="R17" s="24">
        <v>4635000</v>
      </c>
      <c r="S17" s="24"/>
      <c r="T17" s="24"/>
      <c r="U17" s="24"/>
      <c r="V17" s="24"/>
      <c r="W17" s="24">
        <v>15141000</v>
      </c>
      <c r="X17" s="24">
        <v>16230223</v>
      </c>
      <c r="Y17" s="24">
        <v>-1089223</v>
      </c>
      <c r="Z17" s="6">
        <v>-6.71</v>
      </c>
      <c r="AA17" s="22">
        <v>16230223</v>
      </c>
    </row>
    <row r="18" spans="1:27" ht="12.75">
      <c r="A18" s="5" t="s">
        <v>44</v>
      </c>
      <c r="B18" s="3"/>
      <c r="C18" s="22"/>
      <c r="D18" s="22"/>
      <c r="E18" s="23">
        <v>6457770</v>
      </c>
      <c r="F18" s="24">
        <v>6457770</v>
      </c>
      <c r="G18" s="24">
        <v>4122</v>
      </c>
      <c r="H18" s="24">
        <v>5708</v>
      </c>
      <c r="I18" s="24">
        <v>7462</v>
      </c>
      <c r="J18" s="24">
        <v>17292</v>
      </c>
      <c r="K18" s="24">
        <v>6793</v>
      </c>
      <c r="L18" s="24">
        <v>3192</v>
      </c>
      <c r="M18" s="24">
        <v>3402</v>
      </c>
      <c r="N18" s="24">
        <v>13387</v>
      </c>
      <c r="O18" s="24">
        <v>4887</v>
      </c>
      <c r="P18" s="24">
        <v>6353</v>
      </c>
      <c r="Q18" s="24">
        <v>4715</v>
      </c>
      <c r="R18" s="24">
        <v>15955</v>
      </c>
      <c r="S18" s="24">
        <v>1406</v>
      </c>
      <c r="T18" s="24">
        <v>3969</v>
      </c>
      <c r="U18" s="24">
        <v>15174</v>
      </c>
      <c r="V18" s="24">
        <v>20549</v>
      </c>
      <c r="W18" s="24">
        <v>67183</v>
      </c>
      <c r="X18" s="24">
        <v>6457770</v>
      </c>
      <c r="Y18" s="24">
        <v>-6390587</v>
      </c>
      <c r="Z18" s="6">
        <v>-98.96</v>
      </c>
      <c r="AA18" s="22">
        <v>6457770</v>
      </c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286333251</v>
      </c>
      <c r="F19" s="21">
        <f t="shared" si="3"/>
        <v>311812017</v>
      </c>
      <c r="G19" s="21">
        <f t="shared" si="3"/>
        <v>19804860</v>
      </c>
      <c r="H19" s="21">
        <f t="shared" si="3"/>
        <v>17111708</v>
      </c>
      <c r="I19" s="21">
        <f t="shared" si="3"/>
        <v>21560179</v>
      </c>
      <c r="J19" s="21">
        <f t="shared" si="3"/>
        <v>58476747</v>
      </c>
      <c r="K19" s="21">
        <f t="shared" si="3"/>
        <v>4274171</v>
      </c>
      <c r="L19" s="21">
        <f t="shared" si="3"/>
        <v>26857421</v>
      </c>
      <c r="M19" s="21">
        <f t="shared" si="3"/>
        <v>31245802</v>
      </c>
      <c r="N19" s="21">
        <f t="shared" si="3"/>
        <v>62377394</v>
      </c>
      <c r="O19" s="21">
        <f t="shared" si="3"/>
        <v>17932418</v>
      </c>
      <c r="P19" s="21">
        <f t="shared" si="3"/>
        <v>14184535</v>
      </c>
      <c r="Q19" s="21">
        <f t="shared" si="3"/>
        <v>24027376</v>
      </c>
      <c r="R19" s="21">
        <f t="shared" si="3"/>
        <v>56144329</v>
      </c>
      <c r="S19" s="21">
        <f t="shared" si="3"/>
        <v>14310759</v>
      </c>
      <c r="T19" s="21">
        <f t="shared" si="3"/>
        <v>17595108</v>
      </c>
      <c r="U19" s="21">
        <f t="shared" si="3"/>
        <v>12784480</v>
      </c>
      <c r="V19" s="21">
        <f t="shared" si="3"/>
        <v>44690347</v>
      </c>
      <c r="W19" s="21">
        <f t="shared" si="3"/>
        <v>221688817</v>
      </c>
      <c r="X19" s="21">
        <f t="shared" si="3"/>
        <v>311812017</v>
      </c>
      <c r="Y19" s="21">
        <f t="shared" si="3"/>
        <v>-90123200</v>
      </c>
      <c r="Z19" s="4">
        <f>+IF(X19&lt;&gt;0,+(Y19/X19)*100,0)</f>
        <v>-28.903055394430165</v>
      </c>
      <c r="AA19" s="19">
        <f>SUM(AA20:AA23)</f>
        <v>311812017</v>
      </c>
    </row>
    <row r="20" spans="1:27" ht="12.75">
      <c r="A20" s="5" t="s">
        <v>46</v>
      </c>
      <c r="B20" s="3"/>
      <c r="C20" s="22"/>
      <c r="D20" s="22"/>
      <c r="E20" s="23">
        <v>129469732</v>
      </c>
      <c r="F20" s="24">
        <v>137699400</v>
      </c>
      <c r="G20" s="24">
        <v>12141718</v>
      </c>
      <c r="H20" s="24">
        <v>9450421</v>
      </c>
      <c r="I20" s="24">
        <v>6588590</v>
      </c>
      <c r="J20" s="24">
        <v>28180729</v>
      </c>
      <c r="K20" s="24">
        <v>2145388</v>
      </c>
      <c r="L20" s="24">
        <v>17285881</v>
      </c>
      <c r="M20" s="24">
        <v>5895509</v>
      </c>
      <c r="N20" s="24">
        <v>25326778</v>
      </c>
      <c r="O20" s="24">
        <v>8880783</v>
      </c>
      <c r="P20" s="24">
        <v>6478585</v>
      </c>
      <c r="Q20" s="24">
        <v>5909066</v>
      </c>
      <c r="R20" s="24">
        <v>21268434</v>
      </c>
      <c r="S20" s="24">
        <v>8667687</v>
      </c>
      <c r="T20" s="24">
        <v>12322446</v>
      </c>
      <c r="U20" s="24">
        <v>6478763</v>
      </c>
      <c r="V20" s="24">
        <v>27468896</v>
      </c>
      <c r="W20" s="24">
        <v>102244837</v>
      </c>
      <c r="X20" s="24">
        <v>137699400</v>
      </c>
      <c r="Y20" s="24">
        <v>-35454563</v>
      </c>
      <c r="Z20" s="6">
        <v>-25.75</v>
      </c>
      <c r="AA20" s="22">
        <v>137699400</v>
      </c>
    </row>
    <row r="21" spans="1:27" ht="12.75">
      <c r="A21" s="5" t="s">
        <v>47</v>
      </c>
      <c r="B21" s="3"/>
      <c r="C21" s="22"/>
      <c r="D21" s="22"/>
      <c r="E21" s="23">
        <v>65687589</v>
      </c>
      <c r="F21" s="24">
        <v>110262119</v>
      </c>
      <c r="G21" s="24">
        <v>4298983</v>
      </c>
      <c r="H21" s="24">
        <v>4282843</v>
      </c>
      <c r="I21" s="24">
        <v>11581884</v>
      </c>
      <c r="J21" s="24">
        <v>20163710</v>
      </c>
      <c r="K21" s="24">
        <v>1035962</v>
      </c>
      <c r="L21" s="24">
        <v>4050249</v>
      </c>
      <c r="M21" s="24">
        <v>21963483</v>
      </c>
      <c r="N21" s="24">
        <v>27049694</v>
      </c>
      <c r="O21" s="24">
        <v>5675622</v>
      </c>
      <c r="P21" s="24">
        <v>4319195</v>
      </c>
      <c r="Q21" s="24">
        <v>14720636</v>
      </c>
      <c r="R21" s="24">
        <v>24715453</v>
      </c>
      <c r="S21" s="24">
        <v>3475859</v>
      </c>
      <c r="T21" s="24">
        <v>3103050</v>
      </c>
      <c r="U21" s="24">
        <v>3156374</v>
      </c>
      <c r="V21" s="24">
        <v>9735283</v>
      </c>
      <c r="W21" s="24">
        <v>81664140</v>
      </c>
      <c r="X21" s="24">
        <v>110262119</v>
      </c>
      <c r="Y21" s="24">
        <v>-28597979</v>
      </c>
      <c r="Z21" s="6">
        <v>-25.94</v>
      </c>
      <c r="AA21" s="22">
        <v>110262119</v>
      </c>
    </row>
    <row r="22" spans="1:27" ht="12.75">
      <c r="A22" s="5" t="s">
        <v>48</v>
      </c>
      <c r="B22" s="3"/>
      <c r="C22" s="25"/>
      <c r="D22" s="25"/>
      <c r="E22" s="26">
        <v>73851530</v>
      </c>
      <c r="F22" s="27">
        <v>34979824</v>
      </c>
      <c r="G22" s="27">
        <v>2021238</v>
      </c>
      <c r="H22" s="27">
        <v>2030204</v>
      </c>
      <c r="I22" s="27">
        <v>2036378</v>
      </c>
      <c r="J22" s="27">
        <v>6087820</v>
      </c>
      <c r="K22" s="27">
        <v>625121</v>
      </c>
      <c r="L22" s="27">
        <v>3283971</v>
      </c>
      <c r="M22" s="27">
        <v>2020834</v>
      </c>
      <c r="N22" s="27">
        <v>5929926</v>
      </c>
      <c r="O22" s="27">
        <v>2014428</v>
      </c>
      <c r="P22" s="27">
        <v>2020491</v>
      </c>
      <c r="Q22" s="27">
        <v>2027863</v>
      </c>
      <c r="R22" s="27">
        <v>6062782</v>
      </c>
      <c r="S22" s="27">
        <v>1283205</v>
      </c>
      <c r="T22" s="27">
        <v>1284983</v>
      </c>
      <c r="U22" s="27">
        <v>1877898</v>
      </c>
      <c r="V22" s="27">
        <v>4446086</v>
      </c>
      <c r="W22" s="27">
        <v>22526614</v>
      </c>
      <c r="X22" s="27">
        <v>34979824</v>
      </c>
      <c r="Y22" s="27">
        <v>-12453210</v>
      </c>
      <c r="Z22" s="7">
        <v>-35.6</v>
      </c>
      <c r="AA22" s="25">
        <v>34979824</v>
      </c>
    </row>
    <row r="23" spans="1:27" ht="12.75">
      <c r="A23" s="5" t="s">
        <v>49</v>
      </c>
      <c r="B23" s="3"/>
      <c r="C23" s="22"/>
      <c r="D23" s="22"/>
      <c r="E23" s="23">
        <v>17324400</v>
      </c>
      <c r="F23" s="24">
        <v>28870674</v>
      </c>
      <c r="G23" s="24">
        <v>1342921</v>
      </c>
      <c r="H23" s="24">
        <v>1348240</v>
      </c>
      <c r="I23" s="24">
        <v>1353327</v>
      </c>
      <c r="J23" s="24">
        <v>4044488</v>
      </c>
      <c r="K23" s="24">
        <v>467700</v>
      </c>
      <c r="L23" s="24">
        <v>2237320</v>
      </c>
      <c r="M23" s="24">
        <v>1365976</v>
      </c>
      <c r="N23" s="24">
        <v>4070996</v>
      </c>
      <c r="O23" s="24">
        <v>1361585</v>
      </c>
      <c r="P23" s="24">
        <v>1366264</v>
      </c>
      <c r="Q23" s="24">
        <v>1369811</v>
      </c>
      <c r="R23" s="24">
        <v>4097660</v>
      </c>
      <c r="S23" s="24">
        <v>884008</v>
      </c>
      <c r="T23" s="24">
        <v>884629</v>
      </c>
      <c r="U23" s="24">
        <v>1271445</v>
      </c>
      <c r="V23" s="24">
        <v>3040082</v>
      </c>
      <c r="W23" s="24">
        <v>15253226</v>
      </c>
      <c r="X23" s="24">
        <v>28870674</v>
      </c>
      <c r="Y23" s="24">
        <v>-13617448</v>
      </c>
      <c r="Z23" s="6">
        <v>-47.17</v>
      </c>
      <c r="AA23" s="22">
        <v>28870674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408224040</v>
      </c>
      <c r="F25" s="42">
        <f t="shared" si="4"/>
        <v>432287215</v>
      </c>
      <c r="G25" s="42">
        <f t="shared" si="4"/>
        <v>78508394</v>
      </c>
      <c r="H25" s="42">
        <f t="shared" si="4"/>
        <v>23575870</v>
      </c>
      <c r="I25" s="42">
        <f t="shared" si="4"/>
        <v>24957423</v>
      </c>
      <c r="J25" s="42">
        <f t="shared" si="4"/>
        <v>127041687</v>
      </c>
      <c r="K25" s="42">
        <f t="shared" si="4"/>
        <v>5507445</v>
      </c>
      <c r="L25" s="42">
        <f t="shared" si="4"/>
        <v>33877141</v>
      </c>
      <c r="M25" s="42">
        <f t="shared" si="4"/>
        <v>34531137</v>
      </c>
      <c r="N25" s="42">
        <f t="shared" si="4"/>
        <v>73915723</v>
      </c>
      <c r="O25" s="42">
        <f t="shared" si="4"/>
        <v>21380459</v>
      </c>
      <c r="P25" s="42">
        <f t="shared" si="4"/>
        <v>17705978</v>
      </c>
      <c r="Q25" s="42">
        <f t="shared" si="4"/>
        <v>85365481</v>
      </c>
      <c r="R25" s="42">
        <f t="shared" si="4"/>
        <v>124451918</v>
      </c>
      <c r="S25" s="42">
        <f t="shared" si="4"/>
        <v>16827162</v>
      </c>
      <c r="T25" s="42">
        <f t="shared" si="4"/>
        <v>20138435</v>
      </c>
      <c r="U25" s="42">
        <f t="shared" si="4"/>
        <v>17136093</v>
      </c>
      <c r="V25" s="42">
        <f t="shared" si="4"/>
        <v>54101690</v>
      </c>
      <c r="W25" s="42">
        <f t="shared" si="4"/>
        <v>379511018</v>
      </c>
      <c r="X25" s="42">
        <f t="shared" si="4"/>
        <v>432287215</v>
      </c>
      <c r="Y25" s="42">
        <f t="shared" si="4"/>
        <v>-52776197</v>
      </c>
      <c r="Z25" s="43">
        <f>+IF(X25&lt;&gt;0,+(Y25/X25)*100,0)</f>
        <v>-12.20859538952592</v>
      </c>
      <c r="AA25" s="40">
        <f>+AA5+AA9+AA15+AA19+AA24</f>
        <v>432287215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81623626</v>
      </c>
      <c r="F28" s="21">
        <f t="shared" si="5"/>
        <v>71320179</v>
      </c>
      <c r="G28" s="21">
        <f t="shared" si="5"/>
        <v>3061393</v>
      </c>
      <c r="H28" s="21">
        <f t="shared" si="5"/>
        <v>3170560</v>
      </c>
      <c r="I28" s="21">
        <f t="shared" si="5"/>
        <v>3450722</v>
      </c>
      <c r="J28" s="21">
        <f t="shared" si="5"/>
        <v>9682675</v>
      </c>
      <c r="K28" s="21">
        <f t="shared" si="5"/>
        <v>4522722</v>
      </c>
      <c r="L28" s="21">
        <f t="shared" si="5"/>
        <v>3696407</v>
      </c>
      <c r="M28" s="21">
        <f t="shared" si="5"/>
        <v>3801937</v>
      </c>
      <c r="N28" s="21">
        <f t="shared" si="5"/>
        <v>12021066</v>
      </c>
      <c r="O28" s="21">
        <f t="shared" si="5"/>
        <v>3965492</v>
      </c>
      <c r="P28" s="21">
        <f t="shared" si="5"/>
        <v>5504125</v>
      </c>
      <c r="Q28" s="21">
        <f t="shared" si="5"/>
        <v>6729702</v>
      </c>
      <c r="R28" s="21">
        <f t="shared" si="5"/>
        <v>16199319</v>
      </c>
      <c r="S28" s="21">
        <f t="shared" si="5"/>
        <v>3596097</v>
      </c>
      <c r="T28" s="21">
        <f t="shared" si="5"/>
        <v>5039525</v>
      </c>
      <c r="U28" s="21">
        <f t="shared" si="5"/>
        <v>5889268</v>
      </c>
      <c r="V28" s="21">
        <f t="shared" si="5"/>
        <v>14524890</v>
      </c>
      <c r="W28" s="21">
        <f t="shared" si="5"/>
        <v>52427950</v>
      </c>
      <c r="X28" s="21">
        <f t="shared" si="5"/>
        <v>71320179</v>
      </c>
      <c r="Y28" s="21">
        <f t="shared" si="5"/>
        <v>-18892229</v>
      </c>
      <c r="Z28" s="4">
        <f>+IF(X28&lt;&gt;0,+(Y28/X28)*100,0)</f>
        <v>-26.489317981100413</v>
      </c>
      <c r="AA28" s="19">
        <f>SUM(AA29:AA31)</f>
        <v>71320179</v>
      </c>
    </row>
    <row r="29" spans="1:27" ht="12.75">
      <c r="A29" s="5" t="s">
        <v>32</v>
      </c>
      <c r="B29" s="3"/>
      <c r="C29" s="22"/>
      <c r="D29" s="22"/>
      <c r="E29" s="23">
        <v>22569434</v>
      </c>
      <c r="F29" s="24">
        <v>22599537</v>
      </c>
      <c r="G29" s="24">
        <v>1165685</v>
      </c>
      <c r="H29" s="24">
        <v>1136992</v>
      </c>
      <c r="I29" s="24">
        <v>1328195</v>
      </c>
      <c r="J29" s="24">
        <v>3630872</v>
      </c>
      <c r="K29" s="24">
        <v>1194538</v>
      </c>
      <c r="L29" s="24">
        <v>1319072</v>
      </c>
      <c r="M29" s="24">
        <v>1076042</v>
      </c>
      <c r="N29" s="24">
        <v>3589652</v>
      </c>
      <c r="O29" s="24">
        <v>1275967</v>
      </c>
      <c r="P29" s="24">
        <v>1541028</v>
      </c>
      <c r="Q29" s="24">
        <v>1713349</v>
      </c>
      <c r="R29" s="24">
        <v>4530344</v>
      </c>
      <c r="S29" s="24">
        <v>1104830</v>
      </c>
      <c r="T29" s="24">
        <v>1271844</v>
      </c>
      <c r="U29" s="24">
        <v>1849693</v>
      </c>
      <c r="V29" s="24">
        <v>4226367</v>
      </c>
      <c r="W29" s="24">
        <v>15977235</v>
      </c>
      <c r="X29" s="24">
        <v>22599537</v>
      </c>
      <c r="Y29" s="24">
        <v>-6622302</v>
      </c>
      <c r="Z29" s="6">
        <v>-29.3</v>
      </c>
      <c r="AA29" s="22">
        <v>22599537</v>
      </c>
    </row>
    <row r="30" spans="1:27" ht="12.75">
      <c r="A30" s="5" t="s">
        <v>33</v>
      </c>
      <c r="B30" s="3"/>
      <c r="C30" s="25"/>
      <c r="D30" s="25"/>
      <c r="E30" s="26">
        <v>59054192</v>
      </c>
      <c r="F30" s="27">
        <v>48720642</v>
      </c>
      <c r="G30" s="27">
        <v>1895708</v>
      </c>
      <c r="H30" s="27">
        <v>2033568</v>
      </c>
      <c r="I30" s="27">
        <v>2122527</v>
      </c>
      <c r="J30" s="27">
        <v>6051803</v>
      </c>
      <c r="K30" s="27">
        <v>3328184</v>
      </c>
      <c r="L30" s="27">
        <v>2377335</v>
      </c>
      <c r="M30" s="27">
        <v>2725895</v>
      </c>
      <c r="N30" s="27">
        <v>8431414</v>
      </c>
      <c r="O30" s="27">
        <v>2689525</v>
      </c>
      <c r="P30" s="27">
        <v>3963097</v>
      </c>
      <c r="Q30" s="27">
        <v>5016353</v>
      </c>
      <c r="R30" s="27">
        <v>11668975</v>
      </c>
      <c r="S30" s="27">
        <v>2491267</v>
      </c>
      <c r="T30" s="27">
        <v>3767681</v>
      </c>
      <c r="U30" s="27">
        <v>4039575</v>
      </c>
      <c r="V30" s="27">
        <v>10298523</v>
      </c>
      <c r="W30" s="27">
        <v>36450715</v>
      </c>
      <c r="X30" s="27">
        <v>48720642</v>
      </c>
      <c r="Y30" s="27">
        <v>-12269927</v>
      </c>
      <c r="Z30" s="7">
        <v>-25.18</v>
      </c>
      <c r="AA30" s="25">
        <v>48720642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35847546</v>
      </c>
      <c r="F32" s="21">
        <f t="shared" si="6"/>
        <v>32336366</v>
      </c>
      <c r="G32" s="21">
        <f t="shared" si="6"/>
        <v>2070623</v>
      </c>
      <c r="H32" s="21">
        <f t="shared" si="6"/>
        <v>1981962</v>
      </c>
      <c r="I32" s="21">
        <f t="shared" si="6"/>
        <v>2015792</v>
      </c>
      <c r="J32" s="21">
        <f t="shared" si="6"/>
        <v>6068377</v>
      </c>
      <c r="K32" s="21">
        <f t="shared" si="6"/>
        <v>2058745</v>
      </c>
      <c r="L32" s="21">
        <f t="shared" si="6"/>
        <v>2059312</v>
      </c>
      <c r="M32" s="21">
        <f t="shared" si="6"/>
        <v>2054777</v>
      </c>
      <c r="N32" s="21">
        <f t="shared" si="6"/>
        <v>6172834</v>
      </c>
      <c r="O32" s="21">
        <f t="shared" si="6"/>
        <v>2205320</v>
      </c>
      <c r="P32" s="21">
        <f t="shared" si="6"/>
        <v>2305926</v>
      </c>
      <c r="Q32" s="21">
        <f t="shared" si="6"/>
        <v>1778416</v>
      </c>
      <c r="R32" s="21">
        <f t="shared" si="6"/>
        <v>6289662</v>
      </c>
      <c r="S32" s="21">
        <f t="shared" si="6"/>
        <v>1705879</v>
      </c>
      <c r="T32" s="21">
        <f t="shared" si="6"/>
        <v>2215302</v>
      </c>
      <c r="U32" s="21">
        <f t="shared" si="6"/>
        <v>4011425</v>
      </c>
      <c r="V32" s="21">
        <f t="shared" si="6"/>
        <v>7932606</v>
      </c>
      <c r="W32" s="21">
        <f t="shared" si="6"/>
        <v>26463479</v>
      </c>
      <c r="X32" s="21">
        <f t="shared" si="6"/>
        <v>32336366</v>
      </c>
      <c r="Y32" s="21">
        <f t="shared" si="6"/>
        <v>-5872887</v>
      </c>
      <c r="Z32" s="4">
        <f>+IF(X32&lt;&gt;0,+(Y32/X32)*100,0)</f>
        <v>-18.161864570681814</v>
      </c>
      <c r="AA32" s="19">
        <f>SUM(AA33:AA37)</f>
        <v>32336366</v>
      </c>
    </row>
    <row r="33" spans="1:27" ht="12.75">
      <c r="A33" s="5" t="s">
        <v>36</v>
      </c>
      <c r="B33" s="3"/>
      <c r="C33" s="22"/>
      <c r="D33" s="22"/>
      <c r="E33" s="23">
        <v>25447053</v>
      </c>
      <c r="F33" s="24">
        <v>24768373</v>
      </c>
      <c r="G33" s="24">
        <v>1625820</v>
      </c>
      <c r="H33" s="24">
        <v>1531567</v>
      </c>
      <c r="I33" s="24">
        <v>1552552</v>
      </c>
      <c r="J33" s="24">
        <v>4709939</v>
      </c>
      <c r="K33" s="24">
        <v>1578109</v>
      </c>
      <c r="L33" s="24">
        <v>1603968</v>
      </c>
      <c r="M33" s="24">
        <v>1600002</v>
      </c>
      <c r="N33" s="24">
        <v>4782079</v>
      </c>
      <c r="O33" s="24">
        <v>1694899</v>
      </c>
      <c r="P33" s="24">
        <v>1825369</v>
      </c>
      <c r="Q33" s="24">
        <v>1290909</v>
      </c>
      <c r="R33" s="24">
        <v>4811177</v>
      </c>
      <c r="S33" s="24">
        <v>1274708</v>
      </c>
      <c r="T33" s="24">
        <v>1784566</v>
      </c>
      <c r="U33" s="24">
        <v>3448357</v>
      </c>
      <c r="V33" s="24">
        <v>6507631</v>
      </c>
      <c r="W33" s="24">
        <v>20810826</v>
      </c>
      <c r="X33" s="24">
        <v>24768373</v>
      </c>
      <c r="Y33" s="24">
        <v>-3957547</v>
      </c>
      <c r="Z33" s="6">
        <v>-15.98</v>
      </c>
      <c r="AA33" s="22">
        <v>24768373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>
        <v>10400493</v>
      </c>
      <c r="F35" s="24">
        <v>7567993</v>
      </c>
      <c r="G35" s="24">
        <v>444803</v>
      </c>
      <c r="H35" s="24">
        <v>450395</v>
      </c>
      <c r="I35" s="24">
        <v>463240</v>
      </c>
      <c r="J35" s="24">
        <v>1358438</v>
      </c>
      <c r="K35" s="24">
        <v>480636</v>
      </c>
      <c r="L35" s="24">
        <v>455344</v>
      </c>
      <c r="M35" s="24">
        <v>454775</v>
      </c>
      <c r="N35" s="24">
        <v>1390755</v>
      </c>
      <c r="O35" s="24">
        <v>510421</v>
      </c>
      <c r="P35" s="24">
        <v>480557</v>
      </c>
      <c r="Q35" s="24">
        <v>487507</v>
      </c>
      <c r="R35" s="24">
        <v>1478485</v>
      </c>
      <c r="S35" s="24">
        <v>431171</v>
      </c>
      <c r="T35" s="24">
        <v>430736</v>
      </c>
      <c r="U35" s="24">
        <v>563068</v>
      </c>
      <c r="V35" s="24">
        <v>1424975</v>
      </c>
      <c r="W35" s="24">
        <v>5652653</v>
      </c>
      <c r="X35" s="24">
        <v>7567993</v>
      </c>
      <c r="Y35" s="24">
        <v>-1915340</v>
      </c>
      <c r="Z35" s="6">
        <v>-25.31</v>
      </c>
      <c r="AA35" s="22">
        <v>7567993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16741807</v>
      </c>
      <c r="F38" s="21">
        <f t="shared" si="7"/>
        <v>15337117</v>
      </c>
      <c r="G38" s="21">
        <f t="shared" si="7"/>
        <v>695727</v>
      </c>
      <c r="H38" s="21">
        <f t="shared" si="7"/>
        <v>670966</v>
      </c>
      <c r="I38" s="21">
        <f t="shared" si="7"/>
        <v>700160</v>
      </c>
      <c r="J38" s="21">
        <f t="shared" si="7"/>
        <v>2066853</v>
      </c>
      <c r="K38" s="21">
        <f t="shared" si="7"/>
        <v>671197</v>
      </c>
      <c r="L38" s="21">
        <f t="shared" si="7"/>
        <v>678129</v>
      </c>
      <c r="M38" s="21">
        <f t="shared" si="7"/>
        <v>696074</v>
      </c>
      <c r="N38" s="21">
        <f t="shared" si="7"/>
        <v>2045400</v>
      </c>
      <c r="O38" s="21">
        <f t="shared" si="7"/>
        <v>835006</v>
      </c>
      <c r="P38" s="21">
        <f t="shared" si="7"/>
        <v>1067957</v>
      </c>
      <c r="Q38" s="21">
        <f t="shared" si="7"/>
        <v>746469</v>
      </c>
      <c r="R38" s="21">
        <f t="shared" si="7"/>
        <v>2649432</v>
      </c>
      <c r="S38" s="21">
        <f t="shared" si="7"/>
        <v>1759803</v>
      </c>
      <c r="T38" s="21">
        <f t="shared" si="7"/>
        <v>1752802</v>
      </c>
      <c r="U38" s="21">
        <f t="shared" si="7"/>
        <v>2483907</v>
      </c>
      <c r="V38" s="21">
        <f t="shared" si="7"/>
        <v>5996512</v>
      </c>
      <c r="W38" s="21">
        <f t="shared" si="7"/>
        <v>12758197</v>
      </c>
      <c r="X38" s="21">
        <f t="shared" si="7"/>
        <v>15337117</v>
      </c>
      <c r="Y38" s="21">
        <f t="shared" si="7"/>
        <v>-2578920</v>
      </c>
      <c r="Z38" s="4">
        <f>+IF(X38&lt;&gt;0,+(Y38/X38)*100,0)</f>
        <v>-16.81489422034141</v>
      </c>
      <c r="AA38" s="19">
        <f>SUM(AA39:AA41)</f>
        <v>15337117</v>
      </c>
    </row>
    <row r="39" spans="1:27" ht="12.75">
      <c r="A39" s="5" t="s">
        <v>42</v>
      </c>
      <c r="B39" s="3"/>
      <c r="C39" s="22"/>
      <c r="D39" s="22"/>
      <c r="E39" s="23">
        <v>2740594</v>
      </c>
      <c r="F39" s="24">
        <v>2740594</v>
      </c>
      <c r="G39" s="24">
        <v>136310</v>
      </c>
      <c r="H39" s="24">
        <v>160085</v>
      </c>
      <c r="I39" s="24">
        <v>171691</v>
      </c>
      <c r="J39" s="24">
        <v>468086</v>
      </c>
      <c r="K39" s="24">
        <v>136939</v>
      </c>
      <c r="L39" s="24">
        <v>160712</v>
      </c>
      <c r="M39" s="24">
        <v>138281</v>
      </c>
      <c r="N39" s="24">
        <v>435932</v>
      </c>
      <c r="O39" s="24">
        <v>139319</v>
      </c>
      <c r="P39" s="24">
        <v>139322</v>
      </c>
      <c r="Q39" s="24">
        <v>139319</v>
      </c>
      <c r="R39" s="24">
        <v>417960</v>
      </c>
      <c r="S39" s="24">
        <v>161299</v>
      </c>
      <c r="T39" s="24">
        <v>137551</v>
      </c>
      <c r="U39" s="24">
        <v>235549</v>
      </c>
      <c r="V39" s="24">
        <v>534399</v>
      </c>
      <c r="W39" s="24">
        <v>1856377</v>
      </c>
      <c r="X39" s="24">
        <v>2740594</v>
      </c>
      <c r="Y39" s="24">
        <v>-884217</v>
      </c>
      <c r="Z39" s="6">
        <v>-32.26</v>
      </c>
      <c r="AA39" s="22">
        <v>2740594</v>
      </c>
    </row>
    <row r="40" spans="1:27" ht="12.75">
      <c r="A40" s="5" t="s">
        <v>43</v>
      </c>
      <c r="B40" s="3"/>
      <c r="C40" s="22"/>
      <c r="D40" s="22"/>
      <c r="E40" s="23">
        <v>14001213</v>
      </c>
      <c r="F40" s="24">
        <v>12596523</v>
      </c>
      <c r="G40" s="24">
        <v>555479</v>
      </c>
      <c r="H40" s="24">
        <v>506943</v>
      </c>
      <c r="I40" s="24">
        <v>524531</v>
      </c>
      <c r="J40" s="24">
        <v>1586953</v>
      </c>
      <c r="K40" s="24">
        <v>530320</v>
      </c>
      <c r="L40" s="24">
        <v>513479</v>
      </c>
      <c r="M40" s="24">
        <v>553855</v>
      </c>
      <c r="N40" s="24">
        <v>1597654</v>
      </c>
      <c r="O40" s="24">
        <v>691454</v>
      </c>
      <c r="P40" s="24">
        <v>924402</v>
      </c>
      <c r="Q40" s="24">
        <v>602917</v>
      </c>
      <c r="R40" s="24">
        <v>2218773</v>
      </c>
      <c r="S40" s="24">
        <v>1594271</v>
      </c>
      <c r="T40" s="24">
        <v>1615251</v>
      </c>
      <c r="U40" s="24">
        <v>2248358</v>
      </c>
      <c r="V40" s="24">
        <v>5457880</v>
      </c>
      <c r="W40" s="24">
        <v>10861260</v>
      </c>
      <c r="X40" s="24">
        <v>12596523</v>
      </c>
      <c r="Y40" s="24">
        <v>-1735263</v>
      </c>
      <c r="Z40" s="6">
        <v>-13.78</v>
      </c>
      <c r="AA40" s="22">
        <v>12596523</v>
      </c>
    </row>
    <row r="41" spans="1:27" ht="12.75">
      <c r="A41" s="5" t="s">
        <v>44</v>
      </c>
      <c r="B41" s="3"/>
      <c r="C41" s="22"/>
      <c r="D41" s="22"/>
      <c r="E41" s="23"/>
      <c r="F41" s="24"/>
      <c r="G41" s="24">
        <v>3938</v>
      </c>
      <c r="H41" s="24">
        <v>3938</v>
      </c>
      <c r="I41" s="24">
        <v>3938</v>
      </c>
      <c r="J41" s="24">
        <v>11814</v>
      </c>
      <c r="K41" s="24">
        <v>3938</v>
      </c>
      <c r="L41" s="24">
        <v>3938</v>
      </c>
      <c r="M41" s="24">
        <v>3938</v>
      </c>
      <c r="N41" s="24">
        <v>11814</v>
      </c>
      <c r="O41" s="24">
        <v>4233</v>
      </c>
      <c r="P41" s="24">
        <v>4233</v>
      </c>
      <c r="Q41" s="24">
        <v>4233</v>
      </c>
      <c r="R41" s="24">
        <v>12699</v>
      </c>
      <c r="S41" s="24">
        <v>4233</v>
      </c>
      <c r="T41" s="24"/>
      <c r="U41" s="24"/>
      <c r="V41" s="24">
        <v>4233</v>
      </c>
      <c r="W41" s="24">
        <v>40560</v>
      </c>
      <c r="X41" s="24"/>
      <c r="Y41" s="24">
        <v>40560</v>
      </c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136634286</v>
      </c>
      <c r="F42" s="21">
        <f t="shared" si="8"/>
        <v>227101408</v>
      </c>
      <c r="G42" s="21">
        <f t="shared" si="8"/>
        <v>2150273</v>
      </c>
      <c r="H42" s="21">
        <f t="shared" si="8"/>
        <v>6401861</v>
      </c>
      <c r="I42" s="21">
        <f t="shared" si="8"/>
        <v>5782853</v>
      </c>
      <c r="J42" s="21">
        <f t="shared" si="8"/>
        <v>14334987</v>
      </c>
      <c r="K42" s="21">
        <f t="shared" si="8"/>
        <v>12048261</v>
      </c>
      <c r="L42" s="21">
        <f t="shared" si="8"/>
        <v>41433426</v>
      </c>
      <c r="M42" s="21">
        <f t="shared" si="8"/>
        <v>37065566</v>
      </c>
      <c r="N42" s="21">
        <f t="shared" si="8"/>
        <v>90547253</v>
      </c>
      <c r="O42" s="21">
        <f t="shared" si="8"/>
        <v>7506671</v>
      </c>
      <c r="P42" s="21">
        <f t="shared" si="8"/>
        <v>114381485</v>
      </c>
      <c r="Q42" s="21">
        <f t="shared" si="8"/>
        <v>8954086</v>
      </c>
      <c r="R42" s="21">
        <f t="shared" si="8"/>
        <v>130842242</v>
      </c>
      <c r="S42" s="21">
        <f t="shared" si="8"/>
        <v>2277861</v>
      </c>
      <c r="T42" s="21">
        <f t="shared" si="8"/>
        <v>82609344</v>
      </c>
      <c r="U42" s="21">
        <f t="shared" si="8"/>
        <v>-210058620</v>
      </c>
      <c r="V42" s="21">
        <f t="shared" si="8"/>
        <v>-125171415</v>
      </c>
      <c r="W42" s="21">
        <f t="shared" si="8"/>
        <v>110553067</v>
      </c>
      <c r="X42" s="21">
        <f t="shared" si="8"/>
        <v>227101408</v>
      </c>
      <c r="Y42" s="21">
        <f t="shared" si="8"/>
        <v>-116548341</v>
      </c>
      <c r="Z42" s="4">
        <f>+IF(X42&lt;&gt;0,+(Y42/X42)*100,0)</f>
        <v>-51.31995526861727</v>
      </c>
      <c r="AA42" s="19">
        <f>SUM(AA43:AA46)</f>
        <v>227101408</v>
      </c>
    </row>
    <row r="43" spans="1:27" ht="12.75">
      <c r="A43" s="5" t="s">
        <v>46</v>
      </c>
      <c r="B43" s="3"/>
      <c r="C43" s="22"/>
      <c r="D43" s="22"/>
      <c r="E43" s="23">
        <v>64063993</v>
      </c>
      <c r="F43" s="24">
        <v>92706401</v>
      </c>
      <c r="G43" s="24">
        <v>361431</v>
      </c>
      <c r="H43" s="24">
        <v>4724493</v>
      </c>
      <c r="I43" s="24">
        <v>546587</v>
      </c>
      <c r="J43" s="24">
        <v>5632511</v>
      </c>
      <c r="K43" s="24">
        <v>4781368</v>
      </c>
      <c r="L43" s="24">
        <v>33434958</v>
      </c>
      <c r="M43" s="24">
        <v>29179336</v>
      </c>
      <c r="N43" s="24">
        <v>67395662</v>
      </c>
      <c r="O43" s="24">
        <v>-18651910</v>
      </c>
      <c r="P43" s="24">
        <v>85330195</v>
      </c>
      <c r="Q43" s="24">
        <v>4978249</v>
      </c>
      <c r="R43" s="24">
        <v>71656534</v>
      </c>
      <c r="S43" s="24">
        <v>491376</v>
      </c>
      <c r="T43" s="24">
        <v>4848498</v>
      </c>
      <c r="U43" s="24">
        <v>-101405293</v>
      </c>
      <c r="V43" s="24">
        <v>-96065419</v>
      </c>
      <c r="W43" s="24">
        <v>48619288</v>
      </c>
      <c r="X43" s="24">
        <v>92706401</v>
      </c>
      <c r="Y43" s="24">
        <v>-44087113</v>
      </c>
      <c r="Z43" s="6">
        <v>-47.56</v>
      </c>
      <c r="AA43" s="22">
        <v>92706401</v>
      </c>
    </row>
    <row r="44" spans="1:27" ht="12.75">
      <c r="A44" s="5" t="s">
        <v>47</v>
      </c>
      <c r="B44" s="3"/>
      <c r="C44" s="22"/>
      <c r="D44" s="22"/>
      <c r="E44" s="23">
        <v>39773758</v>
      </c>
      <c r="F44" s="24">
        <v>74548553</v>
      </c>
      <c r="G44" s="24">
        <v>541646</v>
      </c>
      <c r="H44" s="24">
        <v>534507</v>
      </c>
      <c r="I44" s="24">
        <v>4019504</v>
      </c>
      <c r="J44" s="24">
        <v>5095657</v>
      </c>
      <c r="K44" s="24">
        <v>5899281</v>
      </c>
      <c r="L44" s="24">
        <v>6763794</v>
      </c>
      <c r="M44" s="24">
        <v>6615342</v>
      </c>
      <c r="N44" s="24">
        <v>19278417</v>
      </c>
      <c r="O44" s="24">
        <v>24735264</v>
      </c>
      <c r="P44" s="24">
        <v>27863007</v>
      </c>
      <c r="Q44" s="24">
        <v>2755435</v>
      </c>
      <c r="R44" s="24">
        <v>55353706</v>
      </c>
      <c r="S44" s="24">
        <v>588103</v>
      </c>
      <c r="T44" s="24">
        <v>76456852</v>
      </c>
      <c r="U44" s="24">
        <v>-110460997</v>
      </c>
      <c r="V44" s="24">
        <v>-33416042</v>
      </c>
      <c r="W44" s="24">
        <v>46311738</v>
      </c>
      <c r="X44" s="24">
        <v>74548553</v>
      </c>
      <c r="Y44" s="24">
        <v>-28236815</v>
      </c>
      <c r="Z44" s="6">
        <v>-37.88</v>
      </c>
      <c r="AA44" s="22">
        <v>74548553</v>
      </c>
    </row>
    <row r="45" spans="1:27" ht="12.75">
      <c r="A45" s="5" t="s">
        <v>48</v>
      </c>
      <c r="B45" s="3"/>
      <c r="C45" s="25"/>
      <c r="D45" s="25"/>
      <c r="E45" s="26">
        <v>19310696</v>
      </c>
      <c r="F45" s="27">
        <v>49698030</v>
      </c>
      <c r="G45" s="27">
        <v>582631</v>
      </c>
      <c r="H45" s="27">
        <v>560049</v>
      </c>
      <c r="I45" s="27">
        <v>588621</v>
      </c>
      <c r="J45" s="27">
        <v>1731301</v>
      </c>
      <c r="K45" s="27">
        <v>641582</v>
      </c>
      <c r="L45" s="27">
        <v>616393</v>
      </c>
      <c r="M45" s="27">
        <v>630322</v>
      </c>
      <c r="N45" s="27">
        <v>1888297</v>
      </c>
      <c r="O45" s="27">
        <v>736130</v>
      </c>
      <c r="P45" s="27">
        <v>580018</v>
      </c>
      <c r="Q45" s="27">
        <v>579483</v>
      </c>
      <c r="R45" s="27">
        <v>1895631</v>
      </c>
      <c r="S45" s="27">
        <v>566900</v>
      </c>
      <c r="T45" s="27">
        <v>666789</v>
      </c>
      <c r="U45" s="27">
        <v>936872</v>
      </c>
      <c r="V45" s="27">
        <v>2170561</v>
      </c>
      <c r="W45" s="27">
        <v>7685790</v>
      </c>
      <c r="X45" s="27">
        <v>49698030</v>
      </c>
      <c r="Y45" s="27">
        <v>-42012240</v>
      </c>
      <c r="Z45" s="7">
        <v>-84.54</v>
      </c>
      <c r="AA45" s="25">
        <v>49698030</v>
      </c>
    </row>
    <row r="46" spans="1:27" ht="12.75">
      <c r="A46" s="5" t="s">
        <v>49</v>
      </c>
      <c r="B46" s="3"/>
      <c r="C46" s="22"/>
      <c r="D46" s="22"/>
      <c r="E46" s="23">
        <v>13485839</v>
      </c>
      <c r="F46" s="24">
        <v>10148424</v>
      </c>
      <c r="G46" s="24">
        <v>664565</v>
      </c>
      <c r="H46" s="24">
        <v>582812</v>
      </c>
      <c r="I46" s="24">
        <v>628141</v>
      </c>
      <c r="J46" s="24">
        <v>1875518</v>
      </c>
      <c r="K46" s="24">
        <v>726030</v>
      </c>
      <c r="L46" s="24">
        <v>618281</v>
      </c>
      <c r="M46" s="24">
        <v>640566</v>
      </c>
      <c r="N46" s="24">
        <v>1984877</v>
      </c>
      <c r="O46" s="24">
        <v>687187</v>
      </c>
      <c r="P46" s="24">
        <v>608265</v>
      </c>
      <c r="Q46" s="24">
        <v>640919</v>
      </c>
      <c r="R46" s="24">
        <v>1936371</v>
      </c>
      <c r="S46" s="24">
        <v>631482</v>
      </c>
      <c r="T46" s="24">
        <v>637205</v>
      </c>
      <c r="U46" s="24">
        <v>870798</v>
      </c>
      <c r="V46" s="24">
        <v>2139485</v>
      </c>
      <c r="W46" s="24">
        <v>7936251</v>
      </c>
      <c r="X46" s="24">
        <v>10148424</v>
      </c>
      <c r="Y46" s="24">
        <v>-2212173</v>
      </c>
      <c r="Z46" s="6">
        <v>-21.8</v>
      </c>
      <c r="AA46" s="22">
        <v>10148424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270847265</v>
      </c>
      <c r="F48" s="42">
        <f t="shared" si="9"/>
        <v>346095070</v>
      </c>
      <c r="G48" s="42">
        <f t="shared" si="9"/>
        <v>7978016</v>
      </c>
      <c r="H48" s="42">
        <f t="shared" si="9"/>
        <v>12225349</v>
      </c>
      <c r="I48" s="42">
        <f t="shared" si="9"/>
        <v>11949527</v>
      </c>
      <c r="J48" s="42">
        <f t="shared" si="9"/>
        <v>32152892</v>
      </c>
      <c r="K48" s="42">
        <f t="shared" si="9"/>
        <v>19300925</v>
      </c>
      <c r="L48" s="42">
        <f t="shared" si="9"/>
        <v>47867274</v>
      </c>
      <c r="M48" s="42">
        <f t="shared" si="9"/>
        <v>43618354</v>
      </c>
      <c r="N48" s="42">
        <f t="shared" si="9"/>
        <v>110786553</v>
      </c>
      <c r="O48" s="42">
        <f t="shared" si="9"/>
        <v>14512489</v>
      </c>
      <c r="P48" s="42">
        <f t="shared" si="9"/>
        <v>123259493</v>
      </c>
      <c r="Q48" s="42">
        <f t="shared" si="9"/>
        <v>18208673</v>
      </c>
      <c r="R48" s="42">
        <f t="shared" si="9"/>
        <v>155980655</v>
      </c>
      <c r="S48" s="42">
        <f t="shared" si="9"/>
        <v>9339640</v>
      </c>
      <c r="T48" s="42">
        <f t="shared" si="9"/>
        <v>91616973</v>
      </c>
      <c r="U48" s="42">
        <f t="shared" si="9"/>
        <v>-197674020</v>
      </c>
      <c r="V48" s="42">
        <f t="shared" si="9"/>
        <v>-96717407</v>
      </c>
      <c r="W48" s="42">
        <f t="shared" si="9"/>
        <v>202202693</v>
      </c>
      <c r="X48" s="42">
        <f t="shared" si="9"/>
        <v>346095070</v>
      </c>
      <c r="Y48" s="42">
        <f t="shared" si="9"/>
        <v>-143892377</v>
      </c>
      <c r="Z48" s="43">
        <f>+IF(X48&lt;&gt;0,+(Y48/X48)*100,0)</f>
        <v>-41.57596841815747</v>
      </c>
      <c r="AA48" s="40">
        <f>+AA28+AA32+AA38+AA42+AA47</f>
        <v>346095070</v>
      </c>
    </row>
    <row r="49" spans="1:27" ht="12.75">
      <c r="A49" s="14" t="s">
        <v>88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137376775</v>
      </c>
      <c r="F49" s="46">
        <f t="shared" si="10"/>
        <v>86192145</v>
      </c>
      <c r="G49" s="46">
        <f t="shared" si="10"/>
        <v>70530378</v>
      </c>
      <c r="H49" s="46">
        <f t="shared" si="10"/>
        <v>11350521</v>
      </c>
      <c r="I49" s="46">
        <f t="shared" si="10"/>
        <v>13007896</v>
      </c>
      <c r="J49" s="46">
        <f t="shared" si="10"/>
        <v>94888795</v>
      </c>
      <c r="K49" s="46">
        <f t="shared" si="10"/>
        <v>-13793480</v>
      </c>
      <c r="L49" s="46">
        <f t="shared" si="10"/>
        <v>-13990133</v>
      </c>
      <c r="M49" s="46">
        <f t="shared" si="10"/>
        <v>-9087217</v>
      </c>
      <c r="N49" s="46">
        <f t="shared" si="10"/>
        <v>-36870830</v>
      </c>
      <c r="O49" s="46">
        <f t="shared" si="10"/>
        <v>6867970</v>
      </c>
      <c r="P49" s="46">
        <f t="shared" si="10"/>
        <v>-105553515</v>
      </c>
      <c r="Q49" s="46">
        <f t="shared" si="10"/>
        <v>67156808</v>
      </c>
      <c r="R49" s="46">
        <f t="shared" si="10"/>
        <v>-31528737</v>
      </c>
      <c r="S49" s="46">
        <f t="shared" si="10"/>
        <v>7487522</v>
      </c>
      <c r="T49" s="46">
        <f t="shared" si="10"/>
        <v>-71478538</v>
      </c>
      <c r="U49" s="46">
        <f t="shared" si="10"/>
        <v>214810113</v>
      </c>
      <c r="V49" s="46">
        <f t="shared" si="10"/>
        <v>150819097</v>
      </c>
      <c r="W49" s="46">
        <f t="shared" si="10"/>
        <v>177308325</v>
      </c>
      <c r="X49" s="46">
        <f>IF(F25=F48,0,X25-X48)</f>
        <v>86192145</v>
      </c>
      <c r="Y49" s="46">
        <f t="shared" si="10"/>
        <v>91116180</v>
      </c>
      <c r="Z49" s="47">
        <f>+IF(X49&lt;&gt;0,+(Y49/X49)*100,0)</f>
        <v>105.71285817286483</v>
      </c>
      <c r="AA49" s="44">
        <f>+AA25-AA48</f>
        <v>86192145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124654682</v>
      </c>
      <c r="D5" s="19">
        <f>SUM(D6:D8)</f>
        <v>0</v>
      </c>
      <c r="E5" s="20">
        <f t="shared" si="0"/>
        <v>130208640</v>
      </c>
      <c r="F5" s="21">
        <f t="shared" si="0"/>
        <v>130512630</v>
      </c>
      <c r="G5" s="21">
        <f t="shared" si="0"/>
        <v>50845468</v>
      </c>
      <c r="H5" s="21">
        <f t="shared" si="0"/>
        <v>549629</v>
      </c>
      <c r="I5" s="21">
        <f t="shared" si="0"/>
        <v>986774</v>
      </c>
      <c r="J5" s="21">
        <f t="shared" si="0"/>
        <v>52381871</v>
      </c>
      <c r="K5" s="21">
        <f t="shared" si="0"/>
        <v>1308384</v>
      </c>
      <c r="L5" s="21">
        <f t="shared" si="0"/>
        <v>658095</v>
      </c>
      <c r="M5" s="21">
        <f t="shared" si="0"/>
        <v>40554167</v>
      </c>
      <c r="N5" s="21">
        <f t="shared" si="0"/>
        <v>42520646</v>
      </c>
      <c r="O5" s="21">
        <f t="shared" si="0"/>
        <v>1102368</v>
      </c>
      <c r="P5" s="21">
        <f t="shared" si="0"/>
        <v>780487</v>
      </c>
      <c r="Q5" s="21">
        <f t="shared" si="0"/>
        <v>479306</v>
      </c>
      <c r="R5" s="21">
        <f t="shared" si="0"/>
        <v>2362161</v>
      </c>
      <c r="S5" s="21">
        <f t="shared" si="0"/>
        <v>797626</v>
      </c>
      <c r="T5" s="21">
        <f t="shared" si="0"/>
        <v>30682526</v>
      </c>
      <c r="U5" s="21">
        <f t="shared" si="0"/>
        <v>1085799</v>
      </c>
      <c r="V5" s="21">
        <f t="shared" si="0"/>
        <v>32565951</v>
      </c>
      <c r="W5" s="21">
        <f t="shared" si="0"/>
        <v>129830629</v>
      </c>
      <c r="X5" s="21">
        <f t="shared" si="0"/>
        <v>130512630</v>
      </c>
      <c r="Y5" s="21">
        <f t="shared" si="0"/>
        <v>-682001</v>
      </c>
      <c r="Z5" s="4">
        <f>+IF(X5&lt;&gt;0,+(Y5/X5)*100,0)</f>
        <v>-0.5225555565005471</v>
      </c>
      <c r="AA5" s="19">
        <f>SUM(AA6:AA8)</f>
        <v>130512630</v>
      </c>
    </row>
    <row r="6" spans="1:27" ht="12.75">
      <c r="A6" s="5" t="s">
        <v>32</v>
      </c>
      <c r="B6" s="3"/>
      <c r="C6" s="22">
        <v>477610</v>
      </c>
      <c r="D6" s="22"/>
      <c r="E6" s="23">
        <v>250000</v>
      </c>
      <c r="F6" s="24">
        <v>22390</v>
      </c>
      <c r="G6" s="24"/>
      <c r="H6" s="24"/>
      <c r="I6" s="24"/>
      <c r="J6" s="24"/>
      <c r="K6" s="24"/>
      <c r="L6" s="24"/>
      <c r="M6" s="24"/>
      <c r="N6" s="24"/>
      <c r="O6" s="24"/>
      <c r="P6" s="24">
        <v>13200</v>
      </c>
      <c r="Q6" s="24"/>
      <c r="R6" s="24">
        <v>13200</v>
      </c>
      <c r="S6" s="24"/>
      <c r="T6" s="24"/>
      <c r="U6" s="24"/>
      <c r="V6" s="24"/>
      <c r="W6" s="24">
        <v>13200</v>
      </c>
      <c r="X6" s="24">
        <v>22390</v>
      </c>
      <c r="Y6" s="24">
        <v>-9190</v>
      </c>
      <c r="Z6" s="6">
        <v>-41.05</v>
      </c>
      <c r="AA6" s="22">
        <v>22390</v>
      </c>
    </row>
    <row r="7" spans="1:27" ht="12.75">
      <c r="A7" s="5" t="s">
        <v>33</v>
      </c>
      <c r="B7" s="3"/>
      <c r="C7" s="25">
        <v>124177072</v>
      </c>
      <c r="D7" s="25"/>
      <c r="E7" s="26">
        <v>129958640</v>
      </c>
      <c r="F7" s="27">
        <v>130490240</v>
      </c>
      <c r="G7" s="27">
        <v>50845468</v>
      </c>
      <c r="H7" s="27">
        <v>549629</v>
      </c>
      <c r="I7" s="27">
        <v>986774</v>
      </c>
      <c r="J7" s="27">
        <v>52381871</v>
      </c>
      <c r="K7" s="27">
        <v>1308384</v>
      </c>
      <c r="L7" s="27">
        <v>658095</v>
      </c>
      <c r="M7" s="27">
        <v>40554167</v>
      </c>
      <c r="N7" s="27">
        <v>42520646</v>
      </c>
      <c r="O7" s="27">
        <v>1102368</v>
      </c>
      <c r="P7" s="27">
        <v>767287</v>
      </c>
      <c r="Q7" s="27">
        <v>479306</v>
      </c>
      <c r="R7" s="27">
        <v>2348961</v>
      </c>
      <c r="S7" s="27">
        <v>797626</v>
      </c>
      <c r="T7" s="27">
        <v>30682526</v>
      </c>
      <c r="U7" s="27">
        <v>1085799</v>
      </c>
      <c r="V7" s="27">
        <v>32565951</v>
      </c>
      <c r="W7" s="27">
        <v>129817429</v>
      </c>
      <c r="X7" s="27">
        <v>130490240</v>
      </c>
      <c r="Y7" s="27">
        <v>-672811</v>
      </c>
      <c r="Z7" s="7">
        <v>-0.52</v>
      </c>
      <c r="AA7" s="25">
        <v>130490240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389000</v>
      </c>
      <c r="D9" s="19">
        <f>SUM(D10:D14)</f>
        <v>0</v>
      </c>
      <c r="E9" s="20">
        <f t="shared" si="1"/>
        <v>246000</v>
      </c>
      <c r="F9" s="21">
        <f t="shared" si="1"/>
        <v>246000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246000</v>
      </c>
      <c r="Y9" s="21">
        <f t="shared" si="1"/>
        <v>-246000</v>
      </c>
      <c r="Z9" s="4">
        <f>+IF(X9&lt;&gt;0,+(Y9/X9)*100,0)</f>
        <v>-100</v>
      </c>
      <c r="AA9" s="19">
        <f>SUM(AA10:AA14)</f>
        <v>246000</v>
      </c>
    </row>
    <row r="10" spans="1:27" ht="12.75">
      <c r="A10" s="5" t="s">
        <v>36</v>
      </c>
      <c r="B10" s="3"/>
      <c r="C10" s="22"/>
      <c r="D10" s="22"/>
      <c r="E10" s="23">
        <v>246000</v>
      </c>
      <c r="F10" s="24">
        <v>246000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246000</v>
      </c>
      <c r="Y10" s="24">
        <v>-246000</v>
      </c>
      <c r="Z10" s="6">
        <v>-100</v>
      </c>
      <c r="AA10" s="22">
        <v>246000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389000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8330776</v>
      </c>
      <c r="D15" s="19">
        <f>SUM(D16:D18)</f>
        <v>0</v>
      </c>
      <c r="E15" s="20">
        <f t="shared" si="2"/>
        <v>5790370</v>
      </c>
      <c r="F15" s="21">
        <f t="shared" si="2"/>
        <v>5020370</v>
      </c>
      <c r="G15" s="21">
        <f t="shared" si="2"/>
        <v>0</v>
      </c>
      <c r="H15" s="21">
        <f t="shared" si="2"/>
        <v>0</v>
      </c>
      <c r="I15" s="21">
        <f t="shared" si="2"/>
        <v>101846</v>
      </c>
      <c r="J15" s="21">
        <f t="shared" si="2"/>
        <v>101846</v>
      </c>
      <c r="K15" s="21">
        <f t="shared" si="2"/>
        <v>554817</v>
      </c>
      <c r="L15" s="21">
        <f t="shared" si="2"/>
        <v>519094</v>
      </c>
      <c r="M15" s="21">
        <f t="shared" si="2"/>
        <v>293690</v>
      </c>
      <c r="N15" s="21">
        <f t="shared" si="2"/>
        <v>1367601</v>
      </c>
      <c r="O15" s="21">
        <f t="shared" si="2"/>
        <v>44534</v>
      </c>
      <c r="P15" s="21">
        <f t="shared" si="2"/>
        <v>244301</v>
      </c>
      <c r="Q15" s="21">
        <f t="shared" si="2"/>
        <v>74800</v>
      </c>
      <c r="R15" s="21">
        <f t="shared" si="2"/>
        <v>363635</v>
      </c>
      <c r="S15" s="21">
        <f t="shared" si="2"/>
        <v>0</v>
      </c>
      <c r="T15" s="21">
        <f t="shared" si="2"/>
        <v>236587</v>
      </c>
      <c r="U15" s="21">
        <f t="shared" si="2"/>
        <v>966176</v>
      </c>
      <c r="V15" s="21">
        <f t="shared" si="2"/>
        <v>1202763</v>
      </c>
      <c r="W15" s="21">
        <f t="shared" si="2"/>
        <v>3035845</v>
      </c>
      <c r="X15" s="21">
        <f t="shared" si="2"/>
        <v>5020370</v>
      </c>
      <c r="Y15" s="21">
        <f t="shared" si="2"/>
        <v>-1984525</v>
      </c>
      <c r="Z15" s="4">
        <f>+IF(X15&lt;&gt;0,+(Y15/X15)*100,0)</f>
        <v>-39.529456992213724</v>
      </c>
      <c r="AA15" s="19">
        <f>SUM(AA16:AA18)</f>
        <v>5020370</v>
      </c>
    </row>
    <row r="16" spans="1:27" ht="12.75">
      <c r="A16" s="5" t="s">
        <v>42</v>
      </c>
      <c r="B16" s="3"/>
      <c r="C16" s="22">
        <v>8330776</v>
      </c>
      <c r="D16" s="22"/>
      <c r="E16" s="23">
        <v>5790370</v>
      </c>
      <c r="F16" s="24">
        <v>4990370</v>
      </c>
      <c r="G16" s="24"/>
      <c r="H16" s="24"/>
      <c r="I16" s="24">
        <v>101846</v>
      </c>
      <c r="J16" s="24">
        <v>101846</v>
      </c>
      <c r="K16" s="24">
        <v>554817</v>
      </c>
      <c r="L16" s="24">
        <v>519094</v>
      </c>
      <c r="M16" s="24">
        <v>293690</v>
      </c>
      <c r="N16" s="24">
        <v>1367601</v>
      </c>
      <c r="O16" s="24">
        <v>44534</v>
      </c>
      <c r="P16" s="24">
        <v>244301</v>
      </c>
      <c r="Q16" s="24">
        <v>74800</v>
      </c>
      <c r="R16" s="24">
        <v>363635</v>
      </c>
      <c r="S16" s="24"/>
      <c r="T16" s="24">
        <v>236587</v>
      </c>
      <c r="U16" s="24">
        <v>966176</v>
      </c>
      <c r="V16" s="24">
        <v>1202763</v>
      </c>
      <c r="W16" s="24">
        <v>3035845</v>
      </c>
      <c r="X16" s="24">
        <v>4990370</v>
      </c>
      <c r="Y16" s="24">
        <v>-1954525</v>
      </c>
      <c r="Z16" s="6">
        <v>-39.17</v>
      </c>
      <c r="AA16" s="22">
        <v>4990370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>
        <v>30000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30000</v>
      </c>
      <c r="Y18" s="24">
        <v>-30000</v>
      </c>
      <c r="Z18" s="6">
        <v>-100</v>
      </c>
      <c r="AA18" s="22">
        <v>30000</v>
      </c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133374458</v>
      </c>
      <c r="D25" s="40">
        <f>+D5+D9+D15+D19+D24</f>
        <v>0</v>
      </c>
      <c r="E25" s="41">
        <f t="shared" si="4"/>
        <v>136245010</v>
      </c>
      <c r="F25" s="42">
        <f t="shared" si="4"/>
        <v>135779000</v>
      </c>
      <c r="G25" s="42">
        <f t="shared" si="4"/>
        <v>50845468</v>
      </c>
      <c r="H25" s="42">
        <f t="shared" si="4"/>
        <v>549629</v>
      </c>
      <c r="I25" s="42">
        <f t="shared" si="4"/>
        <v>1088620</v>
      </c>
      <c r="J25" s="42">
        <f t="shared" si="4"/>
        <v>52483717</v>
      </c>
      <c r="K25" s="42">
        <f t="shared" si="4"/>
        <v>1863201</v>
      </c>
      <c r="L25" s="42">
        <f t="shared" si="4"/>
        <v>1177189</v>
      </c>
      <c r="M25" s="42">
        <f t="shared" si="4"/>
        <v>40847857</v>
      </c>
      <c r="N25" s="42">
        <f t="shared" si="4"/>
        <v>43888247</v>
      </c>
      <c r="O25" s="42">
        <f t="shared" si="4"/>
        <v>1146902</v>
      </c>
      <c r="P25" s="42">
        <f t="shared" si="4"/>
        <v>1024788</v>
      </c>
      <c r="Q25" s="42">
        <f t="shared" si="4"/>
        <v>554106</v>
      </c>
      <c r="R25" s="42">
        <f t="shared" si="4"/>
        <v>2725796</v>
      </c>
      <c r="S25" s="42">
        <f t="shared" si="4"/>
        <v>797626</v>
      </c>
      <c r="T25" s="42">
        <f t="shared" si="4"/>
        <v>30919113</v>
      </c>
      <c r="U25" s="42">
        <f t="shared" si="4"/>
        <v>2051975</v>
      </c>
      <c r="V25" s="42">
        <f t="shared" si="4"/>
        <v>33768714</v>
      </c>
      <c r="W25" s="42">
        <f t="shared" si="4"/>
        <v>132866474</v>
      </c>
      <c r="X25" s="42">
        <f t="shared" si="4"/>
        <v>135779000</v>
      </c>
      <c r="Y25" s="42">
        <f t="shared" si="4"/>
        <v>-2912526</v>
      </c>
      <c r="Z25" s="43">
        <f>+IF(X25&lt;&gt;0,+(Y25/X25)*100,0)</f>
        <v>-2.1450489398213275</v>
      </c>
      <c r="AA25" s="40">
        <f>+AA5+AA9+AA15+AA19+AA24</f>
        <v>135779000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65028754</v>
      </c>
      <c r="D28" s="19">
        <f>SUM(D29:D31)</f>
        <v>0</v>
      </c>
      <c r="E28" s="20">
        <f t="shared" si="5"/>
        <v>77928210</v>
      </c>
      <c r="F28" s="21">
        <f t="shared" si="5"/>
        <v>72831920</v>
      </c>
      <c r="G28" s="21">
        <f t="shared" si="5"/>
        <v>4021199</v>
      </c>
      <c r="H28" s="21">
        <f t="shared" si="5"/>
        <v>4326455</v>
      </c>
      <c r="I28" s="21">
        <f t="shared" si="5"/>
        <v>6369811</v>
      </c>
      <c r="J28" s="21">
        <f t="shared" si="5"/>
        <v>14717465</v>
      </c>
      <c r="K28" s="21">
        <f t="shared" si="5"/>
        <v>4841942</v>
      </c>
      <c r="L28" s="21">
        <f t="shared" si="5"/>
        <v>5115377</v>
      </c>
      <c r="M28" s="21">
        <f t="shared" si="5"/>
        <v>6279365</v>
      </c>
      <c r="N28" s="21">
        <f t="shared" si="5"/>
        <v>16236684</v>
      </c>
      <c r="O28" s="21">
        <f t="shared" si="5"/>
        <v>3314253</v>
      </c>
      <c r="P28" s="21">
        <f t="shared" si="5"/>
        <v>6487454</v>
      </c>
      <c r="Q28" s="21">
        <f t="shared" si="5"/>
        <v>4307843</v>
      </c>
      <c r="R28" s="21">
        <f t="shared" si="5"/>
        <v>14109550</v>
      </c>
      <c r="S28" s="21">
        <f t="shared" si="5"/>
        <v>4050537</v>
      </c>
      <c r="T28" s="21">
        <f t="shared" si="5"/>
        <v>5086187</v>
      </c>
      <c r="U28" s="21">
        <f t="shared" si="5"/>
        <v>5196958</v>
      </c>
      <c r="V28" s="21">
        <f t="shared" si="5"/>
        <v>14333682</v>
      </c>
      <c r="W28" s="21">
        <f t="shared" si="5"/>
        <v>59397381</v>
      </c>
      <c r="X28" s="21">
        <f t="shared" si="5"/>
        <v>72831920</v>
      </c>
      <c r="Y28" s="21">
        <f t="shared" si="5"/>
        <v>-13434539</v>
      </c>
      <c r="Z28" s="4">
        <f>+IF(X28&lt;&gt;0,+(Y28/X28)*100,0)</f>
        <v>-18.44594924862615</v>
      </c>
      <c r="AA28" s="19">
        <f>SUM(AA29:AA31)</f>
        <v>72831920</v>
      </c>
    </row>
    <row r="29" spans="1:27" ht="12.75">
      <c r="A29" s="5" t="s">
        <v>32</v>
      </c>
      <c r="B29" s="3"/>
      <c r="C29" s="22">
        <v>25485619</v>
      </c>
      <c r="D29" s="22"/>
      <c r="E29" s="23">
        <v>21216610</v>
      </c>
      <c r="F29" s="24">
        <v>20076770</v>
      </c>
      <c r="G29" s="24">
        <v>1246294</v>
      </c>
      <c r="H29" s="24">
        <v>1201723</v>
      </c>
      <c r="I29" s="24">
        <v>1540624</v>
      </c>
      <c r="J29" s="24">
        <v>3988641</v>
      </c>
      <c r="K29" s="24">
        <v>1510168</v>
      </c>
      <c r="L29" s="24">
        <v>1451535</v>
      </c>
      <c r="M29" s="24">
        <v>1701609</v>
      </c>
      <c r="N29" s="24">
        <v>4663312</v>
      </c>
      <c r="O29" s="24">
        <v>1161967</v>
      </c>
      <c r="P29" s="24">
        <v>1247594</v>
      </c>
      <c r="Q29" s="24">
        <v>1370406</v>
      </c>
      <c r="R29" s="24">
        <v>3779967</v>
      </c>
      <c r="S29" s="24">
        <v>1416521</v>
      </c>
      <c r="T29" s="24">
        <v>2129000</v>
      </c>
      <c r="U29" s="24">
        <v>1626976</v>
      </c>
      <c r="V29" s="24">
        <v>5172497</v>
      </c>
      <c r="W29" s="24">
        <v>17604417</v>
      </c>
      <c r="X29" s="24">
        <v>20076770</v>
      </c>
      <c r="Y29" s="24">
        <v>-2472353</v>
      </c>
      <c r="Z29" s="6">
        <v>-12.31</v>
      </c>
      <c r="AA29" s="22">
        <v>20076770</v>
      </c>
    </row>
    <row r="30" spans="1:27" ht="12.75">
      <c r="A30" s="5" t="s">
        <v>33</v>
      </c>
      <c r="B30" s="3"/>
      <c r="C30" s="25">
        <v>39543135</v>
      </c>
      <c r="D30" s="25"/>
      <c r="E30" s="26">
        <v>53412260</v>
      </c>
      <c r="F30" s="27">
        <v>49555810</v>
      </c>
      <c r="G30" s="27">
        <v>2578263</v>
      </c>
      <c r="H30" s="27">
        <v>2872365</v>
      </c>
      <c r="I30" s="27">
        <v>4584036</v>
      </c>
      <c r="J30" s="27">
        <v>10034664</v>
      </c>
      <c r="K30" s="27">
        <v>3098795</v>
      </c>
      <c r="L30" s="27">
        <v>3451150</v>
      </c>
      <c r="M30" s="27">
        <v>4339038</v>
      </c>
      <c r="N30" s="27">
        <v>10888983</v>
      </c>
      <c r="O30" s="27">
        <v>1949814</v>
      </c>
      <c r="P30" s="27">
        <v>5023237</v>
      </c>
      <c r="Q30" s="27">
        <v>2669092</v>
      </c>
      <c r="R30" s="27">
        <v>9642143</v>
      </c>
      <c r="S30" s="27">
        <v>2423621</v>
      </c>
      <c r="T30" s="27">
        <v>2746981</v>
      </c>
      <c r="U30" s="27">
        <v>3346066</v>
      </c>
      <c r="V30" s="27">
        <v>8516668</v>
      </c>
      <c r="W30" s="27">
        <v>39082458</v>
      </c>
      <c r="X30" s="27">
        <v>49555810</v>
      </c>
      <c r="Y30" s="27">
        <v>-10473352</v>
      </c>
      <c r="Z30" s="7">
        <v>-21.13</v>
      </c>
      <c r="AA30" s="25">
        <v>49555810</v>
      </c>
    </row>
    <row r="31" spans="1:27" ht="12.75">
      <c r="A31" s="5" t="s">
        <v>34</v>
      </c>
      <c r="B31" s="3"/>
      <c r="C31" s="22"/>
      <c r="D31" s="22"/>
      <c r="E31" s="23">
        <v>3299340</v>
      </c>
      <c r="F31" s="24">
        <v>3199340</v>
      </c>
      <c r="G31" s="24">
        <v>196642</v>
      </c>
      <c r="H31" s="24">
        <v>252367</v>
      </c>
      <c r="I31" s="24">
        <v>245151</v>
      </c>
      <c r="J31" s="24">
        <v>694160</v>
      </c>
      <c r="K31" s="24">
        <v>232979</v>
      </c>
      <c r="L31" s="24">
        <v>212692</v>
      </c>
      <c r="M31" s="24">
        <v>238718</v>
      </c>
      <c r="N31" s="24">
        <v>684389</v>
      </c>
      <c r="O31" s="24">
        <v>202472</v>
      </c>
      <c r="P31" s="24">
        <v>216623</v>
      </c>
      <c r="Q31" s="24">
        <v>268345</v>
      </c>
      <c r="R31" s="24">
        <v>687440</v>
      </c>
      <c r="S31" s="24">
        <v>210395</v>
      </c>
      <c r="T31" s="24">
        <v>210206</v>
      </c>
      <c r="U31" s="24">
        <v>223916</v>
      </c>
      <c r="V31" s="24">
        <v>644517</v>
      </c>
      <c r="W31" s="24">
        <v>2710506</v>
      </c>
      <c r="X31" s="24">
        <v>3199340</v>
      </c>
      <c r="Y31" s="24">
        <v>-488834</v>
      </c>
      <c r="Z31" s="6">
        <v>-15.28</v>
      </c>
      <c r="AA31" s="22">
        <v>3199340</v>
      </c>
    </row>
    <row r="32" spans="1:27" ht="12.75">
      <c r="A32" s="2" t="s">
        <v>35</v>
      </c>
      <c r="B32" s="3"/>
      <c r="C32" s="19">
        <f aca="true" t="shared" si="6" ref="C32:Y32">SUM(C33:C37)</f>
        <v>8559776</v>
      </c>
      <c r="D32" s="19">
        <f>SUM(D33:D37)</f>
        <v>0</v>
      </c>
      <c r="E32" s="20">
        <f t="shared" si="6"/>
        <v>14295440</v>
      </c>
      <c r="F32" s="21">
        <f t="shared" si="6"/>
        <v>11183930</v>
      </c>
      <c r="G32" s="21">
        <f t="shared" si="6"/>
        <v>703821</v>
      </c>
      <c r="H32" s="21">
        <f t="shared" si="6"/>
        <v>706278</v>
      </c>
      <c r="I32" s="21">
        <f t="shared" si="6"/>
        <v>738804</v>
      </c>
      <c r="J32" s="21">
        <f t="shared" si="6"/>
        <v>2148903</v>
      </c>
      <c r="K32" s="21">
        <f t="shared" si="6"/>
        <v>751565</v>
      </c>
      <c r="L32" s="21">
        <f t="shared" si="6"/>
        <v>845493</v>
      </c>
      <c r="M32" s="21">
        <f t="shared" si="6"/>
        <v>669147</v>
      </c>
      <c r="N32" s="21">
        <f t="shared" si="6"/>
        <v>2266205</v>
      </c>
      <c r="O32" s="21">
        <f t="shared" si="6"/>
        <v>511553</v>
      </c>
      <c r="P32" s="21">
        <f t="shared" si="6"/>
        <v>1315754</v>
      </c>
      <c r="Q32" s="21">
        <f t="shared" si="6"/>
        <v>975183</v>
      </c>
      <c r="R32" s="21">
        <f t="shared" si="6"/>
        <v>2802490</v>
      </c>
      <c r="S32" s="21">
        <f t="shared" si="6"/>
        <v>915668</v>
      </c>
      <c r="T32" s="21">
        <f t="shared" si="6"/>
        <v>771416</v>
      </c>
      <c r="U32" s="21">
        <f t="shared" si="6"/>
        <v>914654</v>
      </c>
      <c r="V32" s="21">
        <f t="shared" si="6"/>
        <v>2601738</v>
      </c>
      <c r="W32" s="21">
        <f t="shared" si="6"/>
        <v>9819336</v>
      </c>
      <c r="X32" s="21">
        <f t="shared" si="6"/>
        <v>11183930</v>
      </c>
      <c r="Y32" s="21">
        <f t="shared" si="6"/>
        <v>-1364594</v>
      </c>
      <c r="Z32" s="4">
        <f>+IF(X32&lt;&gt;0,+(Y32/X32)*100,0)</f>
        <v>-12.201381804070662</v>
      </c>
      <c r="AA32" s="19">
        <f>SUM(AA33:AA37)</f>
        <v>11183930</v>
      </c>
    </row>
    <row r="33" spans="1:27" ht="12.75">
      <c r="A33" s="5" t="s">
        <v>36</v>
      </c>
      <c r="B33" s="3"/>
      <c r="C33" s="22"/>
      <c r="D33" s="22"/>
      <c r="E33" s="23">
        <v>10244950</v>
      </c>
      <c r="F33" s="24">
        <v>7122640</v>
      </c>
      <c r="G33" s="24">
        <v>474505</v>
      </c>
      <c r="H33" s="24">
        <v>495730</v>
      </c>
      <c r="I33" s="24">
        <v>498291</v>
      </c>
      <c r="J33" s="24">
        <v>1468526</v>
      </c>
      <c r="K33" s="24">
        <v>505364</v>
      </c>
      <c r="L33" s="24">
        <v>605644</v>
      </c>
      <c r="M33" s="24">
        <v>517883</v>
      </c>
      <c r="N33" s="24">
        <v>1628891</v>
      </c>
      <c r="O33" s="24">
        <v>412487</v>
      </c>
      <c r="P33" s="24">
        <v>1130535</v>
      </c>
      <c r="Q33" s="24">
        <v>542118</v>
      </c>
      <c r="R33" s="24">
        <v>2085140</v>
      </c>
      <c r="S33" s="24">
        <v>489752</v>
      </c>
      <c r="T33" s="24">
        <v>508457</v>
      </c>
      <c r="U33" s="24">
        <v>584602</v>
      </c>
      <c r="V33" s="24">
        <v>1582811</v>
      </c>
      <c r="W33" s="24">
        <v>6765368</v>
      </c>
      <c r="X33" s="24">
        <v>7122640</v>
      </c>
      <c r="Y33" s="24">
        <v>-357272</v>
      </c>
      <c r="Z33" s="6">
        <v>-5.02</v>
      </c>
      <c r="AA33" s="22">
        <v>7122640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5898830</v>
      </c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>
        <v>2660946</v>
      </c>
      <c r="D36" s="22"/>
      <c r="E36" s="23">
        <v>4050490</v>
      </c>
      <c r="F36" s="24">
        <v>4061290</v>
      </c>
      <c r="G36" s="24">
        <v>229316</v>
      </c>
      <c r="H36" s="24">
        <v>210548</v>
      </c>
      <c r="I36" s="24">
        <v>240513</v>
      </c>
      <c r="J36" s="24">
        <v>680377</v>
      </c>
      <c r="K36" s="24">
        <v>246201</v>
      </c>
      <c r="L36" s="24">
        <v>239849</v>
      </c>
      <c r="M36" s="24">
        <v>151264</v>
      </c>
      <c r="N36" s="24">
        <v>637314</v>
      </c>
      <c r="O36" s="24">
        <v>99066</v>
      </c>
      <c r="P36" s="24">
        <v>185219</v>
      </c>
      <c r="Q36" s="24">
        <v>433065</v>
      </c>
      <c r="R36" s="24">
        <v>717350</v>
      </c>
      <c r="S36" s="24">
        <v>425916</v>
      </c>
      <c r="T36" s="24">
        <v>262959</v>
      </c>
      <c r="U36" s="24">
        <v>330052</v>
      </c>
      <c r="V36" s="24">
        <v>1018927</v>
      </c>
      <c r="W36" s="24">
        <v>3053968</v>
      </c>
      <c r="X36" s="24">
        <v>4061290</v>
      </c>
      <c r="Y36" s="24">
        <v>-1007322</v>
      </c>
      <c r="Z36" s="6">
        <v>-24.8</v>
      </c>
      <c r="AA36" s="22">
        <v>4061290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31926806</v>
      </c>
      <c r="D38" s="19">
        <f>SUM(D39:D41)</f>
        <v>0</v>
      </c>
      <c r="E38" s="20">
        <f t="shared" si="7"/>
        <v>53350060</v>
      </c>
      <c r="F38" s="21">
        <f t="shared" si="7"/>
        <v>55244210</v>
      </c>
      <c r="G38" s="21">
        <f t="shared" si="7"/>
        <v>1288584</v>
      </c>
      <c r="H38" s="21">
        <f t="shared" si="7"/>
        <v>1214122</v>
      </c>
      <c r="I38" s="21">
        <f t="shared" si="7"/>
        <v>1826798</v>
      </c>
      <c r="J38" s="21">
        <f t="shared" si="7"/>
        <v>4329504</v>
      </c>
      <c r="K38" s="21">
        <f t="shared" si="7"/>
        <v>2276366</v>
      </c>
      <c r="L38" s="21">
        <f t="shared" si="7"/>
        <v>2935382</v>
      </c>
      <c r="M38" s="21">
        <f t="shared" si="7"/>
        <v>2833398</v>
      </c>
      <c r="N38" s="21">
        <f t="shared" si="7"/>
        <v>8045146</v>
      </c>
      <c r="O38" s="21">
        <f t="shared" si="7"/>
        <v>1396725</v>
      </c>
      <c r="P38" s="21">
        <f t="shared" si="7"/>
        <v>2184008</v>
      </c>
      <c r="Q38" s="21">
        <f t="shared" si="7"/>
        <v>3523476</v>
      </c>
      <c r="R38" s="21">
        <f t="shared" si="7"/>
        <v>7104209</v>
      </c>
      <c r="S38" s="21">
        <f t="shared" si="7"/>
        <v>1767198</v>
      </c>
      <c r="T38" s="21">
        <f t="shared" si="7"/>
        <v>2091146</v>
      </c>
      <c r="U38" s="21">
        <f t="shared" si="7"/>
        <v>6100489</v>
      </c>
      <c r="V38" s="21">
        <f t="shared" si="7"/>
        <v>9958833</v>
      </c>
      <c r="W38" s="21">
        <f t="shared" si="7"/>
        <v>29437692</v>
      </c>
      <c r="X38" s="21">
        <f t="shared" si="7"/>
        <v>55244210</v>
      </c>
      <c r="Y38" s="21">
        <f t="shared" si="7"/>
        <v>-25806518</v>
      </c>
      <c r="Z38" s="4">
        <f>+IF(X38&lt;&gt;0,+(Y38/X38)*100,0)</f>
        <v>-46.71352527260323</v>
      </c>
      <c r="AA38" s="19">
        <f>SUM(AA39:AA41)</f>
        <v>55244210</v>
      </c>
    </row>
    <row r="39" spans="1:27" ht="12.75">
      <c r="A39" s="5" t="s">
        <v>42</v>
      </c>
      <c r="B39" s="3"/>
      <c r="C39" s="22">
        <v>28014129</v>
      </c>
      <c r="D39" s="22"/>
      <c r="E39" s="23">
        <v>45810910</v>
      </c>
      <c r="F39" s="24">
        <v>47216460</v>
      </c>
      <c r="G39" s="24">
        <v>950594</v>
      </c>
      <c r="H39" s="24">
        <v>860207</v>
      </c>
      <c r="I39" s="24">
        <v>1278809</v>
      </c>
      <c r="J39" s="24">
        <v>3089610</v>
      </c>
      <c r="K39" s="24">
        <v>1906578</v>
      </c>
      <c r="L39" s="24">
        <v>2571094</v>
      </c>
      <c r="M39" s="24">
        <v>2419587</v>
      </c>
      <c r="N39" s="24">
        <v>6897259</v>
      </c>
      <c r="O39" s="24">
        <v>1042153</v>
      </c>
      <c r="P39" s="24">
        <v>1874756</v>
      </c>
      <c r="Q39" s="24">
        <v>2073083</v>
      </c>
      <c r="R39" s="24">
        <v>4989992</v>
      </c>
      <c r="S39" s="24">
        <v>1142102</v>
      </c>
      <c r="T39" s="24">
        <v>1620529</v>
      </c>
      <c r="U39" s="24">
        <v>5655960</v>
      </c>
      <c r="V39" s="24">
        <v>8418591</v>
      </c>
      <c r="W39" s="24">
        <v>23395452</v>
      </c>
      <c r="X39" s="24">
        <v>47216460</v>
      </c>
      <c r="Y39" s="24">
        <v>-23821008</v>
      </c>
      <c r="Z39" s="6">
        <v>-50.45</v>
      </c>
      <c r="AA39" s="22">
        <v>47216460</v>
      </c>
    </row>
    <row r="40" spans="1:27" ht="12.75">
      <c r="A40" s="5" t="s">
        <v>43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/>
      <c r="AA40" s="22"/>
    </row>
    <row r="41" spans="1:27" ht="12.75">
      <c r="A41" s="5" t="s">
        <v>44</v>
      </c>
      <c r="B41" s="3"/>
      <c r="C41" s="22">
        <v>3912677</v>
      </c>
      <c r="D41" s="22"/>
      <c r="E41" s="23">
        <v>7539150</v>
      </c>
      <c r="F41" s="24">
        <v>8027750</v>
      </c>
      <c r="G41" s="24">
        <v>337990</v>
      </c>
      <c r="H41" s="24">
        <v>353915</v>
      </c>
      <c r="I41" s="24">
        <v>547989</v>
      </c>
      <c r="J41" s="24">
        <v>1239894</v>
      </c>
      <c r="K41" s="24">
        <v>369788</v>
      </c>
      <c r="L41" s="24">
        <v>364288</v>
      </c>
      <c r="M41" s="24">
        <v>413811</v>
      </c>
      <c r="N41" s="24">
        <v>1147887</v>
      </c>
      <c r="O41" s="24">
        <v>354572</v>
      </c>
      <c r="P41" s="24">
        <v>309252</v>
      </c>
      <c r="Q41" s="24">
        <v>1450393</v>
      </c>
      <c r="R41" s="24">
        <v>2114217</v>
      </c>
      <c r="S41" s="24">
        <v>625096</v>
      </c>
      <c r="T41" s="24">
        <v>470617</v>
      </c>
      <c r="U41" s="24">
        <v>444529</v>
      </c>
      <c r="V41" s="24">
        <v>1540242</v>
      </c>
      <c r="W41" s="24">
        <v>6042240</v>
      </c>
      <c r="X41" s="24">
        <v>8027750</v>
      </c>
      <c r="Y41" s="24">
        <v>-1985510</v>
      </c>
      <c r="Z41" s="6">
        <v>-24.73</v>
      </c>
      <c r="AA41" s="22">
        <v>8027750</v>
      </c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>
        <v>3241807</v>
      </c>
      <c r="D47" s="19"/>
      <c r="E47" s="20">
        <v>3697410</v>
      </c>
      <c r="F47" s="21">
        <v>2632410</v>
      </c>
      <c r="G47" s="21">
        <v>140027</v>
      </c>
      <c r="H47" s="21">
        <v>189795</v>
      </c>
      <c r="I47" s="21">
        <v>212442</v>
      </c>
      <c r="J47" s="21">
        <v>542264</v>
      </c>
      <c r="K47" s="21">
        <v>272906</v>
      </c>
      <c r="L47" s="21">
        <v>338894</v>
      </c>
      <c r="M47" s="21">
        <v>459280</v>
      </c>
      <c r="N47" s="21">
        <v>1071080</v>
      </c>
      <c r="O47" s="21">
        <v>109327</v>
      </c>
      <c r="P47" s="21">
        <v>165765</v>
      </c>
      <c r="Q47" s="21">
        <v>129111</v>
      </c>
      <c r="R47" s="21">
        <v>404203</v>
      </c>
      <c r="S47" s="21">
        <v>149607</v>
      </c>
      <c r="T47" s="21">
        <v>167037</v>
      </c>
      <c r="U47" s="21">
        <v>74454</v>
      </c>
      <c r="V47" s="21">
        <v>391098</v>
      </c>
      <c r="W47" s="21">
        <v>2408645</v>
      </c>
      <c r="X47" s="21">
        <v>2632410</v>
      </c>
      <c r="Y47" s="21">
        <v>-223765</v>
      </c>
      <c r="Z47" s="4">
        <v>-8.5</v>
      </c>
      <c r="AA47" s="19">
        <v>2632410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108757143</v>
      </c>
      <c r="D48" s="40">
        <f>+D28+D32+D38+D42+D47</f>
        <v>0</v>
      </c>
      <c r="E48" s="41">
        <f t="shared" si="9"/>
        <v>149271120</v>
      </c>
      <c r="F48" s="42">
        <f t="shared" si="9"/>
        <v>141892470</v>
      </c>
      <c r="G48" s="42">
        <f t="shared" si="9"/>
        <v>6153631</v>
      </c>
      <c r="H48" s="42">
        <f t="shared" si="9"/>
        <v>6436650</v>
      </c>
      <c r="I48" s="42">
        <f t="shared" si="9"/>
        <v>9147855</v>
      </c>
      <c r="J48" s="42">
        <f t="shared" si="9"/>
        <v>21738136</v>
      </c>
      <c r="K48" s="42">
        <f t="shared" si="9"/>
        <v>8142779</v>
      </c>
      <c r="L48" s="42">
        <f t="shared" si="9"/>
        <v>9235146</v>
      </c>
      <c r="M48" s="42">
        <f t="shared" si="9"/>
        <v>10241190</v>
      </c>
      <c r="N48" s="42">
        <f t="shared" si="9"/>
        <v>27619115</v>
      </c>
      <c r="O48" s="42">
        <f t="shared" si="9"/>
        <v>5331858</v>
      </c>
      <c r="P48" s="42">
        <f t="shared" si="9"/>
        <v>10152981</v>
      </c>
      <c r="Q48" s="42">
        <f t="shared" si="9"/>
        <v>8935613</v>
      </c>
      <c r="R48" s="42">
        <f t="shared" si="9"/>
        <v>24420452</v>
      </c>
      <c r="S48" s="42">
        <f t="shared" si="9"/>
        <v>6883010</v>
      </c>
      <c r="T48" s="42">
        <f t="shared" si="9"/>
        <v>8115786</v>
      </c>
      <c r="U48" s="42">
        <f t="shared" si="9"/>
        <v>12286555</v>
      </c>
      <c r="V48" s="42">
        <f t="shared" si="9"/>
        <v>27285351</v>
      </c>
      <c r="W48" s="42">
        <f t="shared" si="9"/>
        <v>101063054</v>
      </c>
      <c r="X48" s="42">
        <f t="shared" si="9"/>
        <v>141892470</v>
      </c>
      <c r="Y48" s="42">
        <f t="shared" si="9"/>
        <v>-40829416</v>
      </c>
      <c r="Z48" s="43">
        <f>+IF(X48&lt;&gt;0,+(Y48/X48)*100,0)</f>
        <v>-28.774899753313193</v>
      </c>
      <c r="AA48" s="40">
        <f>+AA28+AA32+AA38+AA42+AA47</f>
        <v>141892470</v>
      </c>
    </row>
    <row r="49" spans="1:27" ht="12.75">
      <c r="A49" s="14" t="s">
        <v>88</v>
      </c>
      <c r="B49" s="15"/>
      <c r="C49" s="44">
        <f aca="true" t="shared" si="10" ref="C49:Y49">+C25-C48</f>
        <v>24617315</v>
      </c>
      <c r="D49" s="44">
        <f>+D25-D48</f>
        <v>0</v>
      </c>
      <c r="E49" s="45">
        <f t="shared" si="10"/>
        <v>-13026110</v>
      </c>
      <c r="F49" s="46">
        <f t="shared" si="10"/>
        <v>-6113470</v>
      </c>
      <c r="G49" s="46">
        <f t="shared" si="10"/>
        <v>44691837</v>
      </c>
      <c r="H49" s="46">
        <f t="shared" si="10"/>
        <v>-5887021</v>
      </c>
      <c r="I49" s="46">
        <f t="shared" si="10"/>
        <v>-8059235</v>
      </c>
      <c r="J49" s="46">
        <f t="shared" si="10"/>
        <v>30745581</v>
      </c>
      <c r="K49" s="46">
        <f t="shared" si="10"/>
        <v>-6279578</v>
      </c>
      <c r="L49" s="46">
        <f t="shared" si="10"/>
        <v>-8057957</v>
      </c>
      <c r="M49" s="46">
        <f t="shared" si="10"/>
        <v>30606667</v>
      </c>
      <c r="N49" s="46">
        <f t="shared" si="10"/>
        <v>16269132</v>
      </c>
      <c r="O49" s="46">
        <f t="shared" si="10"/>
        <v>-4184956</v>
      </c>
      <c r="P49" s="46">
        <f t="shared" si="10"/>
        <v>-9128193</v>
      </c>
      <c r="Q49" s="46">
        <f t="shared" si="10"/>
        <v>-8381507</v>
      </c>
      <c r="R49" s="46">
        <f t="shared" si="10"/>
        <v>-21694656</v>
      </c>
      <c r="S49" s="46">
        <f t="shared" si="10"/>
        <v>-6085384</v>
      </c>
      <c r="T49" s="46">
        <f t="shared" si="10"/>
        <v>22803327</v>
      </c>
      <c r="U49" s="46">
        <f t="shared" si="10"/>
        <v>-10234580</v>
      </c>
      <c r="V49" s="46">
        <f t="shared" si="10"/>
        <v>6483363</v>
      </c>
      <c r="W49" s="46">
        <f t="shared" si="10"/>
        <v>31803420</v>
      </c>
      <c r="X49" s="46">
        <f>IF(F25=F48,0,X25-X48)</f>
        <v>-6113470</v>
      </c>
      <c r="Y49" s="46">
        <f t="shared" si="10"/>
        <v>37916890</v>
      </c>
      <c r="Z49" s="47">
        <f>+IF(X49&lt;&gt;0,+(Y49/X49)*100,0)</f>
        <v>-620.2187955449197</v>
      </c>
      <c r="AA49" s="44">
        <f>+AA25-AA48</f>
        <v>-6113470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137306910</v>
      </c>
      <c r="D5" s="19">
        <f>SUM(D6:D8)</f>
        <v>0</v>
      </c>
      <c r="E5" s="20">
        <f t="shared" si="0"/>
        <v>219227121</v>
      </c>
      <c r="F5" s="21">
        <f t="shared" si="0"/>
        <v>226990039</v>
      </c>
      <c r="G5" s="21">
        <f t="shared" si="0"/>
        <v>54277027</v>
      </c>
      <c r="H5" s="21">
        <f t="shared" si="0"/>
        <v>-10812711</v>
      </c>
      <c r="I5" s="21">
        <f t="shared" si="0"/>
        <v>14226280</v>
      </c>
      <c r="J5" s="21">
        <f t="shared" si="0"/>
        <v>57690596</v>
      </c>
      <c r="K5" s="21">
        <f t="shared" si="0"/>
        <v>14608873</v>
      </c>
      <c r="L5" s="21">
        <f t="shared" si="0"/>
        <v>12938493</v>
      </c>
      <c r="M5" s="21">
        <f t="shared" si="0"/>
        <v>30604403</v>
      </c>
      <c r="N5" s="21">
        <f t="shared" si="0"/>
        <v>58151769</v>
      </c>
      <c r="O5" s="21">
        <f t="shared" si="0"/>
        <v>14469240</v>
      </c>
      <c r="P5" s="21">
        <f t="shared" si="0"/>
        <v>26467847</v>
      </c>
      <c r="Q5" s="21">
        <f t="shared" si="0"/>
        <v>8469744</v>
      </c>
      <c r="R5" s="21">
        <f t="shared" si="0"/>
        <v>49406831</v>
      </c>
      <c r="S5" s="21">
        <f t="shared" si="0"/>
        <v>13944999</v>
      </c>
      <c r="T5" s="21">
        <f t="shared" si="0"/>
        <v>14088381</v>
      </c>
      <c r="U5" s="21">
        <f t="shared" si="0"/>
        <v>0</v>
      </c>
      <c r="V5" s="21">
        <f t="shared" si="0"/>
        <v>28033380</v>
      </c>
      <c r="W5" s="21">
        <f t="shared" si="0"/>
        <v>193282576</v>
      </c>
      <c r="X5" s="21">
        <f t="shared" si="0"/>
        <v>226990039</v>
      </c>
      <c r="Y5" s="21">
        <f t="shared" si="0"/>
        <v>-33707463</v>
      </c>
      <c r="Z5" s="4">
        <f>+IF(X5&lt;&gt;0,+(Y5/X5)*100,0)</f>
        <v>-14.849754266089182</v>
      </c>
      <c r="AA5" s="19">
        <f>SUM(AA6:AA8)</f>
        <v>226990039</v>
      </c>
    </row>
    <row r="6" spans="1:27" ht="12.75">
      <c r="A6" s="5" t="s">
        <v>32</v>
      </c>
      <c r="B6" s="3"/>
      <c r="C6" s="22">
        <v>33402386</v>
      </c>
      <c r="D6" s="22"/>
      <c r="E6" s="23">
        <v>59600880</v>
      </c>
      <c r="F6" s="24">
        <v>77654768</v>
      </c>
      <c r="G6" s="24">
        <v>43329921</v>
      </c>
      <c r="H6" s="24">
        <v>-21177629</v>
      </c>
      <c r="I6" s="24">
        <v>3761548</v>
      </c>
      <c r="J6" s="24">
        <v>25913840</v>
      </c>
      <c r="K6" s="24">
        <v>3825864</v>
      </c>
      <c r="L6" s="24">
        <v>2346826</v>
      </c>
      <c r="M6" s="24">
        <v>16065034</v>
      </c>
      <c r="N6" s="24">
        <v>22237724</v>
      </c>
      <c r="O6" s="24">
        <v>3755244</v>
      </c>
      <c r="P6" s="24">
        <v>3657630</v>
      </c>
      <c r="Q6" s="24">
        <v>9187425</v>
      </c>
      <c r="R6" s="24">
        <v>16600299</v>
      </c>
      <c r="S6" s="24">
        <v>3549291</v>
      </c>
      <c r="T6" s="24">
        <v>3599773</v>
      </c>
      <c r="U6" s="24"/>
      <c r="V6" s="24">
        <v>7149064</v>
      </c>
      <c r="W6" s="24">
        <v>71900927</v>
      </c>
      <c r="X6" s="24">
        <v>77654768</v>
      </c>
      <c r="Y6" s="24">
        <v>-5753841</v>
      </c>
      <c r="Z6" s="6">
        <v>-7.41</v>
      </c>
      <c r="AA6" s="22">
        <v>77654768</v>
      </c>
    </row>
    <row r="7" spans="1:27" ht="12.75">
      <c r="A7" s="5" t="s">
        <v>33</v>
      </c>
      <c r="B7" s="3"/>
      <c r="C7" s="25">
        <v>103904524</v>
      </c>
      <c r="D7" s="25"/>
      <c r="E7" s="26">
        <v>159626241</v>
      </c>
      <c r="F7" s="27">
        <v>149335271</v>
      </c>
      <c r="G7" s="27">
        <v>10947106</v>
      </c>
      <c r="H7" s="27">
        <v>10364918</v>
      </c>
      <c r="I7" s="27">
        <v>10464732</v>
      </c>
      <c r="J7" s="27">
        <v>31776756</v>
      </c>
      <c r="K7" s="27">
        <v>10783009</v>
      </c>
      <c r="L7" s="27">
        <v>10591667</v>
      </c>
      <c r="M7" s="27">
        <v>14539369</v>
      </c>
      <c r="N7" s="27">
        <v>35914045</v>
      </c>
      <c r="O7" s="27">
        <v>10713996</v>
      </c>
      <c r="P7" s="27">
        <v>22810217</v>
      </c>
      <c r="Q7" s="27">
        <v>-717681</v>
      </c>
      <c r="R7" s="27">
        <v>32806532</v>
      </c>
      <c r="S7" s="27">
        <v>10395708</v>
      </c>
      <c r="T7" s="27">
        <v>10488608</v>
      </c>
      <c r="U7" s="27"/>
      <c r="V7" s="27">
        <v>20884316</v>
      </c>
      <c r="W7" s="27">
        <v>121381649</v>
      </c>
      <c r="X7" s="27">
        <v>149335271</v>
      </c>
      <c r="Y7" s="27">
        <v>-27953622</v>
      </c>
      <c r="Z7" s="7">
        <v>-18.72</v>
      </c>
      <c r="AA7" s="25">
        <v>149335271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20676001</v>
      </c>
      <c r="D9" s="19">
        <f>SUM(D10:D14)</f>
        <v>0</v>
      </c>
      <c r="E9" s="20">
        <f t="shared" si="1"/>
        <v>27097872</v>
      </c>
      <c r="F9" s="21">
        <f t="shared" si="1"/>
        <v>31860234</v>
      </c>
      <c r="G9" s="21">
        <f t="shared" si="1"/>
        <v>2465298</v>
      </c>
      <c r="H9" s="21">
        <f t="shared" si="1"/>
        <v>2417294</v>
      </c>
      <c r="I9" s="21">
        <f t="shared" si="1"/>
        <v>2464222</v>
      </c>
      <c r="J9" s="21">
        <f t="shared" si="1"/>
        <v>7346814</v>
      </c>
      <c r="K9" s="21">
        <f t="shared" si="1"/>
        <v>2394640</v>
      </c>
      <c r="L9" s="21">
        <f t="shared" si="1"/>
        <v>2498103</v>
      </c>
      <c r="M9" s="21">
        <f t="shared" si="1"/>
        <v>2458060</v>
      </c>
      <c r="N9" s="21">
        <f t="shared" si="1"/>
        <v>7350803</v>
      </c>
      <c r="O9" s="21">
        <f t="shared" si="1"/>
        <v>2447424</v>
      </c>
      <c r="P9" s="21">
        <f t="shared" si="1"/>
        <v>5180383</v>
      </c>
      <c r="Q9" s="21">
        <f t="shared" si="1"/>
        <v>-198665</v>
      </c>
      <c r="R9" s="21">
        <f t="shared" si="1"/>
        <v>7429142</v>
      </c>
      <c r="S9" s="21">
        <f t="shared" si="1"/>
        <v>2450268</v>
      </c>
      <c r="T9" s="21">
        <f t="shared" si="1"/>
        <v>2708758</v>
      </c>
      <c r="U9" s="21">
        <f t="shared" si="1"/>
        <v>0</v>
      </c>
      <c r="V9" s="21">
        <f t="shared" si="1"/>
        <v>5159026</v>
      </c>
      <c r="W9" s="21">
        <f t="shared" si="1"/>
        <v>27285785</v>
      </c>
      <c r="X9" s="21">
        <f t="shared" si="1"/>
        <v>31860234</v>
      </c>
      <c r="Y9" s="21">
        <f t="shared" si="1"/>
        <v>-4574449</v>
      </c>
      <c r="Z9" s="4">
        <f>+IF(X9&lt;&gt;0,+(Y9/X9)*100,0)</f>
        <v>-14.357863787190011</v>
      </c>
      <c r="AA9" s="19">
        <f>SUM(AA10:AA14)</f>
        <v>31860234</v>
      </c>
    </row>
    <row r="10" spans="1:27" ht="12.75">
      <c r="A10" s="5" t="s">
        <v>36</v>
      </c>
      <c r="B10" s="3"/>
      <c r="C10" s="22">
        <v>385173</v>
      </c>
      <c r="D10" s="22"/>
      <c r="E10" s="23">
        <v>1293800</v>
      </c>
      <c r="F10" s="24">
        <v>1251900</v>
      </c>
      <c r="G10" s="24">
        <v>3472</v>
      </c>
      <c r="H10" s="24">
        <v>2807</v>
      </c>
      <c r="I10" s="24">
        <v>2983</v>
      </c>
      <c r="J10" s="24">
        <v>9262</v>
      </c>
      <c r="K10" s="24">
        <v>2721</v>
      </c>
      <c r="L10" s="24">
        <v>4560</v>
      </c>
      <c r="M10" s="24">
        <v>2408</v>
      </c>
      <c r="N10" s="24">
        <v>9689</v>
      </c>
      <c r="O10" s="24">
        <v>4336</v>
      </c>
      <c r="P10" s="24">
        <v>440</v>
      </c>
      <c r="Q10" s="24">
        <v>3141</v>
      </c>
      <c r="R10" s="24">
        <v>7917</v>
      </c>
      <c r="S10" s="24">
        <v>241</v>
      </c>
      <c r="T10" s="24">
        <v>96475</v>
      </c>
      <c r="U10" s="24"/>
      <c r="V10" s="24">
        <v>96716</v>
      </c>
      <c r="W10" s="24">
        <v>123584</v>
      </c>
      <c r="X10" s="24">
        <v>1251900</v>
      </c>
      <c r="Y10" s="24">
        <v>-1128316</v>
      </c>
      <c r="Z10" s="6">
        <v>-90.13</v>
      </c>
      <c r="AA10" s="22">
        <v>1251900</v>
      </c>
    </row>
    <row r="11" spans="1:27" ht="12.75">
      <c r="A11" s="5" t="s">
        <v>37</v>
      </c>
      <c r="B11" s="3"/>
      <c r="C11" s="22">
        <v>865425</v>
      </c>
      <c r="D11" s="22"/>
      <c r="E11" s="23">
        <v>1252000</v>
      </c>
      <c r="F11" s="24">
        <v>1252000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>
        <v>150000</v>
      </c>
      <c r="U11" s="24"/>
      <c r="V11" s="24">
        <v>150000</v>
      </c>
      <c r="W11" s="24">
        <v>150000</v>
      </c>
      <c r="X11" s="24">
        <v>1252000</v>
      </c>
      <c r="Y11" s="24">
        <v>-1102000</v>
      </c>
      <c r="Z11" s="6">
        <v>-88.02</v>
      </c>
      <c r="AA11" s="22">
        <v>1252000</v>
      </c>
    </row>
    <row r="12" spans="1:27" ht="12.75">
      <c r="A12" s="5" t="s">
        <v>38</v>
      </c>
      <c r="B12" s="3"/>
      <c r="C12" s="22">
        <v>27589890</v>
      </c>
      <c r="D12" s="22"/>
      <c r="E12" s="23">
        <v>24552072</v>
      </c>
      <c r="F12" s="24">
        <v>29356334</v>
      </c>
      <c r="G12" s="24">
        <v>2461826</v>
      </c>
      <c r="H12" s="24">
        <v>2414487</v>
      </c>
      <c r="I12" s="24">
        <v>2461239</v>
      </c>
      <c r="J12" s="24">
        <v>7337552</v>
      </c>
      <c r="K12" s="24">
        <v>2391919</v>
      </c>
      <c r="L12" s="24">
        <v>2493543</v>
      </c>
      <c r="M12" s="24">
        <v>2455652</v>
      </c>
      <c r="N12" s="24">
        <v>7341114</v>
      </c>
      <c r="O12" s="24">
        <v>2443088</v>
      </c>
      <c r="P12" s="24">
        <v>5179943</v>
      </c>
      <c r="Q12" s="24">
        <v>-201806</v>
      </c>
      <c r="R12" s="24">
        <v>7421225</v>
      </c>
      <c r="S12" s="24">
        <v>2450027</v>
      </c>
      <c r="T12" s="24">
        <v>2462283</v>
      </c>
      <c r="U12" s="24"/>
      <c r="V12" s="24">
        <v>4912310</v>
      </c>
      <c r="W12" s="24">
        <v>27012201</v>
      </c>
      <c r="X12" s="24">
        <v>29356334</v>
      </c>
      <c r="Y12" s="24">
        <v>-2344133</v>
      </c>
      <c r="Z12" s="6">
        <v>-7.99</v>
      </c>
      <c r="AA12" s="22">
        <v>29356334</v>
      </c>
    </row>
    <row r="13" spans="1:27" ht="12.75">
      <c r="A13" s="5" t="s">
        <v>39</v>
      </c>
      <c r="B13" s="3"/>
      <c r="C13" s="22">
        <v>-8164487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7464137</v>
      </c>
      <c r="D15" s="19">
        <f>SUM(D16:D18)</f>
        <v>0</v>
      </c>
      <c r="E15" s="20">
        <f t="shared" si="2"/>
        <v>3244000</v>
      </c>
      <c r="F15" s="21">
        <f t="shared" si="2"/>
        <v>3365574</v>
      </c>
      <c r="G15" s="21">
        <f t="shared" si="2"/>
        <v>78732</v>
      </c>
      <c r="H15" s="21">
        <f t="shared" si="2"/>
        <v>224960</v>
      </c>
      <c r="I15" s="21">
        <f t="shared" si="2"/>
        <v>150556</v>
      </c>
      <c r="J15" s="21">
        <f t="shared" si="2"/>
        <v>454248</v>
      </c>
      <c r="K15" s="21">
        <f t="shared" si="2"/>
        <v>411873</v>
      </c>
      <c r="L15" s="21">
        <f t="shared" si="2"/>
        <v>249810</v>
      </c>
      <c r="M15" s="21">
        <f t="shared" si="2"/>
        <v>182354</v>
      </c>
      <c r="N15" s="21">
        <f t="shared" si="2"/>
        <v>844037</v>
      </c>
      <c r="O15" s="21">
        <f t="shared" si="2"/>
        <v>182788</v>
      </c>
      <c r="P15" s="21">
        <f t="shared" si="2"/>
        <v>2017038</v>
      </c>
      <c r="Q15" s="21">
        <f t="shared" si="2"/>
        <v>300572</v>
      </c>
      <c r="R15" s="21">
        <f t="shared" si="2"/>
        <v>2500398</v>
      </c>
      <c r="S15" s="21">
        <f t="shared" si="2"/>
        <v>28163</v>
      </c>
      <c r="T15" s="21">
        <f t="shared" si="2"/>
        <v>17234</v>
      </c>
      <c r="U15" s="21">
        <f t="shared" si="2"/>
        <v>0</v>
      </c>
      <c r="V15" s="21">
        <f t="shared" si="2"/>
        <v>45397</v>
      </c>
      <c r="W15" s="21">
        <f t="shared" si="2"/>
        <v>3844080</v>
      </c>
      <c r="X15" s="21">
        <f t="shared" si="2"/>
        <v>3365574</v>
      </c>
      <c r="Y15" s="21">
        <f t="shared" si="2"/>
        <v>478506</v>
      </c>
      <c r="Z15" s="4">
        <f>+IF(X15&lt;&gt;0,+(Y15/X15)*100,0)</f>
        <v>14.217663911118878</v>
      </c>
      <c r="AA15" s="19">
        <f>SUM(AA16:AA18)</f>
        <v>3365574</v>
      </c>
    </row>
    <row r="16" spans="1:27" ht="12.75">
      <c r="A16" s="5" t="s">
        <v>42</v>
      </c>
      <c r="B16" s="3"/>
      <c r="C16" s="22">
        <v>2870306</v>
      </c>
      <c r="D16" s="22"/>
      <c r="E16" s="23">
        <v>730000</v>
      </c>
      <c r="F16" s="24">
        <v>1733450</v>
      </c>
      <c r="G16" s="24">
        <v>57722</v>
      </c>
      <c r="H16" s="24">
        <v>59282</v>
      </c>
      <c r="I16" s="24">
        <v>128804</v>
      </c>
      <c r="J16" s="24">
        <v>245808</v>
      </c>
      <c r="K16" s="24">
        <v>134482</v>
      </c>
      <c r="L16" s="24">
        <v>89692</v>
      </c>
      <c r="M16" s="24">
        <v>34948</v>
      </c>
      <c r="N16" s="24">
        <v>259122</v>
      </c>
      <c r="O16" s="24">
        <v>161237</v>
      </c>
      <c r="P16" s="24">
        <v>1837556</v>
      </c>
      <c r="Q16" s="24">
        <v>115204</v>
      </c>
      <c r="R16" s="24">
        <v>2113997</v>
      </c>
      <c r="S16" s="24">
        <v>7295</v>
      </c>
      <c r="T16" s="24">
        <v>4809</v>
      </c>
      <c r="U16" s="24"/>
      <c r="V16" s="24">
        <v>12104</v>
      </c>
      <c r="W16" s="24">
        <v>2631031</v>
      </c>
      <c r="X16" s="24">
        <v>1733450</v>
      </c>
      <c r="Y16" s="24">
        <v>897581</v>
      </c>
      <c r="Z16" s="6">
        <v>51.78</v>
      </c>
      <c r="AA16" s="22">
        <v>1733450</v>
      </c>
    </row>
    <row r="17" spans="1:27" ht="12.75">
      <c r="A17" s="5" t="s">
        <v>43</v>
      </c>
      <c r="B17" s="3"/>
      <c r="C17" s="22">
        <v>4569270</v>
      </c>
      <c r="D17" s="22"/>
      <c r="E17" s="23">
        <v>2487000</v>
      </c>
      <c r="F17" s="24">
        <v>1618624</v>
      </c>
      <c r="G17" s="24">
        <v>20794</v>
      </c>
      <c r="H17" s="24">
        <v>165570</v>
      </c>
      <c r="I17" s="24">
        <v>20856</v>
      </c>
      <c r="J17" s="24">
        <v>207220</v>
      </c>
      <c r="K17" s="24">
        <v>277203</v>
      </c>
      <c r="L17" s="24">
        <v>160118</v>
      </c>
      <c r="M17" s="24">
        <v>145249</v>
      </c>
      <c r="N17" s="24">
        <v>582570</v>
      </c>
      <c r="O17" s="24">
        <v>21408</v>
      </c>
      <c r="P17" s="24">
        <v>179266</v>
      </c>
      <c r="Q17" s="24">
        <v>184662</v>
      </c>
      <c r="R17" s="24">
        <v>385336</v>
      </c>
      <c r="S17" s="24">
        <v>20760</v>
      </c>
      <c r="T17" s="24">
        <v>12425</v>
      </c>
      <c r="U17" s="24"/>
      <c r="V17" s="24">
        <v>33185</v>
      </c>
      <c r="W17" s="24">
        <v>1208311</v>
      </c>
      <c r="X17" s="24">
        <v>1618624</v>
      </c>
      <c r="Y17" s="24">
        <v>-410313</v>
      </c>
      <c r="Z17" s="6">
        <v>-25.35</v>
      </c>
      <c r="AA17" s="22">
        <v>1618624</v>
      </c>
    </row>
    <row r="18" spans="1:27" ht="12.75">
      <c r="A18" s="5" t="s">
        <v>44</v>
      </c>
      <c r="B18" s="3"/>
      <c r="C18" s="22">
        <v>24561</v>
      </c>
      <c r="D18" s="22"/>
      <c r="E18" s="23">
        <v>27000</v>
      </c>
      <c r="F18" s="24">
        <v>13500</v>
      </c>
      <c r="G18" s="24">
        <v>216</v>
      </c>
      <c r="H18" s="24">
        <v>108</v>
      </c>
      <c r="I18" s="24">
        <v>896</v>
      </c>
      <c r="J18" s="24">
        <v>1220</v>
      </c>
      <c r="K18" s="24">
        <v>188</v>
      </c>
      <c r="L18" s="24"/>
      <c r="M18" s="24">
        <v>2157</v>
      </c>
      <c r="N18" s="24">
        <v>2345</v>
      </c>
      <c r="O18" s="24">
        <v>143</v>
      </c>
      <c r="P18" s="24">
        <v>216</v>
      </c>
      <c r="Q18" s="24">
        <v>706</v>
      </c>
      <c r="R18" s="24">
        <v>1065</v>
      </c>
      <c r="S18" s="24">
        <v>108</v>
      </c>
      <c r="T18" s="24"/>
      <c r="U18" s="24"/>
      <c r="V18" s="24">
        <v>108</v>
      </c>
      <c r="W18" s="24">
        <v>4738</v>
      </c>
      <c r="X18" s="24">
        <v>13500</v>
      </c>
      <c r="Y18" s="24">
        <v>-8762</v>
      </c>
      <c r="Z18" s="6">
        <v>-64.9</v>
      </c>
      <c r="AA18" s="22">
        <v>13500</v>
      </c>
    </row>
    <row r="19" spans="1:27" ht="12.75">
      <c r="A19" s="2" t="s">
        <v>45</v>
      </c>
      <c r="B19" s="8"/>
      <c r="C19" s="19">
        <f aca="true" t="shared" si="3" ref="C19:Y19">SUM(C20:C23)</f>
        <v>251142387</v>
      </c>
      <c r="D19" s="19">
        <f>SUM(D20:D23)</f>
        <v>0</v>
      </c>
      <c r="E19" s="20">
        <f t="shared" si="3"/>
        <v>385825418</v>
      </c>
      <c r="F19" s="21">
        <f t="shared" si="3"/>
        <v>280552621</v>
      </c>
      <c r="G19" s="21">
        <f t="shared" si="3"/>
        <v>11223493</v>
      </c>
      <c r="H19" s="21">
        <f t="shared" si="3"/>
        <v>20754650</v>
      </c>
      <c r="I19" s="21">
        <f t="shared" si="3"/>
        <v>17333202</v>
      </c>
      <c r="J19" s="21">
        <f t="shared" si="3"/>
        <v>49311345</v>
      </c>
      <c r="K19" s="21">
        <f t="shared" si="3"/>
        <v>17765081</v>
      </c>
      <c r="L19" s="21">
        <f t="shared" si="3"/>
        <v>17734140</v>
      </c>
      <c r="M19" s="21">
        <f t="shared" si="3"/>
        <v>14368447</v>
      </c>
      <c r="N19" s="21">
        <f t="shared" si="3"/>
        <v>49867668</v>
      </c>
      <c r="O19" s="21">
        <f t="shared" si="3"/>
        <v>22120536</v>
      </c>
      <c r="P19" s="21">
        <f t="shared" si="3"/>
        <v>29947242</v>
      </c>
      <c r="Q19" s="21">
        <f t="shared" si="3"/>
        <v>5550171</v>
      </c>
      <c r="R19" s="21">
        <f t="shared" si="3"/>
        <v>57617949</v>
      </c>
      <c r="S19" s="21">
        <f t="shared" si="3"/>
        <v>17533518</v>
      </c>
      <c r="T19" s="21">
        <f t="shared" si="3"/>
        <v>15709177</v>
      </c>
      <c r="U19" s="21">
        <f t="shared" si="3"/>
        <v>0</v>
      </c>
      <c r="V19" s="21">
        <f t="shared" si="3"/>
        <v>33242695</v>
      </c>
      <c r="W19" s="21">
        <f t="shared" si="3"/>
        <v>190039657</v>
      </c>
      <c r="X19" s="21">
        <f t="shared" si="3"/>
        <v>280552621</v>
      </c>
      <c r="Y19" s="21">
        <f t="shared" si="3"/>
        <v>-90512964</v>
      </c>
      <c r="Z19" s="4">
        <f>+IF(X19&lt;&gt;0,+(Y19/X19)*100,0)</f>
        <v>-32.26238403240582</v>
      </c>
      <c r="AA19" s="19">
        <f>SUM(AA20:AA23)</f>
        <v>280552621</v>
      </c>
    </row>
    <row r="20" spans="1:27" ht="12.75">
      <c r="A20" s="5" t="s">
        <v>46</v>
      </c>
      <c r="B20" s="3"/>
      <c r="C20" s="22">
        <v>180216540</v>
      </c>
      <c r="D20" s="22"/>
      <c r="E20" s="23">
        <v>201287087</v>
      </c>
      <c r="F20" s="24">
        <v>201187087</v>
      </c>
      <c r="G20" s="24">
        <v>7198196</v>
      </c>
      <c r="H20" s="24">
        <v>16467784</v>
      </c>
      <c r="I20" s="24">
        <v>13919409</v>
      </c>
      <c r="J20" s="24">
        <v>37585389</v>
      </c>
      <c r="K20" s="24">
        <v>14641756</v>
      </c>
      <c r="L20" s="24">
        <v>11801630</v>
      </c>
      <c r="M20" s="24">
        <v>13890067</v>
      </c>
      <c r="N20" s="24">
        <v>40333453</v>
      </c>
      <c r="O20" s="24">
        <v>18874417</v>
      </c>
      <c r="P20" s="24">
        <v>22188691</v>
      </c>
      <c r="Q20" s="24">
        <v>4990435</v>
      </c>
      <c r="R20" s="24">
        <v>46053543</v>
      </c>
      <c r="S20" s="24">
        <v>13126804</v>
      </c>
      <c r="T20" s="24">
        <v>12275143</v>
      </c>
      <c r="U20" s="24"/>
      <c r="V20" s="24">
        <v>25401947</v>
      </c>
      <c r="W20" s="24">
        <v>149374332</v>
      </c>
      <c r="X20" s="24">
        <v>201187087</v>
      </c>
      <c r="Y20" s="24">
        <v>-51812755</v>
      </c>
      <c r="Z20" s="6">
        <v>-25.75</v>
      </c>
      <c r="AA20" s="22">
        <v>201187087</v>
      </c>
    </row>
    <row r="21" spans="1:27" ht="12.75">
      <c r="A21" s="5" t="s">
        <v>47</v>
      </c>
      <c r="B21" s="3"/>
      <c r="C21" s="22">
        <v>56628053</v>
      </c>
      <c r="D21" s="22"/>
      <c r="E21" s="23">
        <v>147779087</v>
      </c>
      <c r="F21" s="24">
        <v>65982282</v>
      </c>
      <c r="G21" s="24">
        <v>3051540</v>
      </c>
      <c r="H21" s="24">
        <v>3095529</v>
      </c>
      <c r="I21" s="24">
        <v>1599281</v>
      </c>
      <c r="J21" s="24">
        <v>7746350</v>
      </c>
      <c r="K21" s="24">
        <v>2083634</v>
      </c>
      <c r="L21" s="24">
        <v>4871467</v>
      </c>
      <c r="M21" s="24">
        <v>-132654</v>
      </c>
      <c r="N21" s="24">
        <v>6822447</v>
      </c>
      <c r="O21" s="24">
        <v>2408862</v>
      </c>
      <c r="P21" s="24">
        <v>5583487</v>
      </c>
      <c r="Q21" s="24">
        <v>225248</v>
      </c>
      <c r="R21" s="24">
        <v>8217597</v>
      </c>
      <c r="S21" s="24">
        <v>3204080</v>
      </c>
      <c r="T21" s="24">
        <v>2440199</v>
      </c>
      <c r="U21" s="24"/>
      <c r="V21" s="24">
        <v>5644279</v>
      </c>
      <c r="W21" s="24">
        <v>28430673</v>
      </c>
      <c r="X21" s="24">
        <v>65982282</v>
      </c>
      <c r="Y21" s="24">
        <v>-37551609</v>
      </c>
      <c r="Z21" s="6">
        <v>-56.91</v>
      </c>
      <c r="AA21" s="22">
        <v>65982282</v>
      </c>
    </row>
    <row r="22" spans="1:27" ht="12.75">
      <c r="A22" s="5" t="s">
        <v>48</v>
      </c>
      <c r="B22" s="3"/>
      <c r="C22" s="25">
        <v>14297794</v>
      </c>
      <c r="D22" s="25"/>
      <c r="E22" s="26">
        <v>36759244</v>
      </c>
      <c r="F22" s="27">
        <v>13383252</v>
      </c>
      <c r="G22" s="27">
        <v>973757</v>
      </c>
      <c r="H22" s="27">
        <v>1191337</v>
      </c>
      <c r="I22" s="27">
        <v>1814512</v>
      </c>
      <c r="J22" s="27">
        <v>3979606</v>
      </c>
      <c r="K22" s="27">
        <v>1039691</v>
      </c>
      <c r="L22" s="27">
        <v>1061043</v>
      </c>
      <c r="M22" s="27">
        <v>611034</v>
      </c>
      <c r="N22" s="27">
        <v>2711768</v>
      </c>
      <c r="O22" s="27">
        <v>837257</v>
      </c>
      <c r="P22" s="27">
        <v>2175064</v>
      </c>
      <c r="Q22" s="27">
        <v>334488</v>
      </c>
      <c r="R22" s="27">
        <v>3346809</v>
      </c>
      <c r="S22" s="27">
        <v>1202634</v>
      </c>
      <c r="T22" s="27">
        <v>993835</v>
      </c>
      <c r="U22" s="27"/>
      <c r="V22" s="27">
        <v>2196469</v>
      </c>
      <c r="W22" s="27">
        <v>12234652</v>
      </c>
      <c r="X22" s="27">
        <v>13383252</v>
      </c>
      <c r="Y22" s="27">
        <v>-1148600</v>
      </c>
      <c r="Z22" s="7">
        <v>-8.58</v>
      </c>
      <c r="AA22" s="25">
        <v>13383252</v>
      </c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416589435</v>
      </c>
      <c r="D25" s="40">
        <f>+D5+D9+D15+D19+D24</f>
        <v>0</v>
      </c>
      <c r="E25" s="41">
        <f t="shared" si="4"/>
        <v>635394411</v>
      </c>
      <c r="F25" s="42">
        <f t="shared" si="4"/>
        <v>542768468</v>
      </c>
      <c r="G25" s="42">
        <f t="shared" si="4"/>
        <v>68044550</v>
      </c>
      <c r="H25" s="42">
        <f t="shared" si="4"/>
        <v>12584193</v>
      </c>
      <c r="I25" s="42">
        <f t="shared" si="4"/>
        <v>34174260</v>
      </c>
      <c r="J25" s="42">
        <f t="shared" si="4"/>
        <v>114803003</v>
      </c>
      <c r="K25" s="42">
        <f t="shared" si="4"/>
        <v>35180467</v>
      </c>
      <c r="L25" s="42">
        <f t="shared" si="4"/>
        <v>33420546</v>
      </c>
      <c r="M25" s="42">
        <f t="shared" si="4"/>
        <v>47613264</v>
      </c>
      <c r="N25" s="42">
        <f t="shared" si="4"/>
        <v>116214277</v>
      </c>
      <c r="O25" s="42">
        <f t="shared" si="4"/>
        <v>39219988</v>
      </c>
      <c r="P25" s="42">
        <f t="shared" si="4"/>
        <v>63612510</v>
      </c>
      <c r="Q25" s="42">
        <f t="shared" si="4"/>
        <v>14121822</v>
      </c>
      <c r="R25" s="42">
        <f t="shared" si="4"/>
        <v>116954320</v>
      </c>
      <c r="S25" s="42">
        <f t="shared" si="4"/>
        <v>33956948</v>
      </c>
      <c r="T25" s="42">
        <f t="shared" si="4"/>
        <v>32523550</v>
      </c>
      <c r="U25" s="42">
        <f t="shared" si="4"/>
        <v>0</v>
      </c>
      <c r="V25" s="42">
        <f t="shared" si="4"/>
        <v>66480498</v>
      </c>
      <c r="W25" s="42">
        <f t="shared" si="4"/>
        <v>414452098</v>
      </c>
      <c r="X25" s="42">
        <f t="shared" si="4"/>
        <v>542768468</v>
      </c>
      <c r="Y25" s="42">
        <f t="shared" si="4"/>
        <v>-128316370</v>
      </c>
      <c r="Z25" s="43">
        <f>+IF(X25&lt;&gt;0,+(Y25/X25)*100,0)</f>
        <v>-23.641087786993552</v>
      </c>
      <c r="AA25" s="40">
        <f>+AA5+AA9+AA15+AA19+AA24</f>
        <v>542768468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121556816</v>
      </c>
      <c r="D28" s="19">
        <f>SUM(D29:D31)</f>
        <v>0</v>
      </c>
      <c r="E28" s="20">
        <f t="shared" si="5"/>
        <v>174652441</v>
      </c>
      <c r="F28" s="21">
        <f t="shared" si="5"/>
        <v>178885191</v>
      </c>
      <c r="G28" s="21">
        <f t="shared" si="5"/>
        <v>5276878</v>
      </c>
      <c r="H28" s="21">
        <f t="shared" si="5"/>
        <v>8889349</v>
      </c>
      <c r="I28" s="21">
        <f t="shared" si="5"/>
        <v>8748604</v>
      </c>
      <c r="J28" s="21">
        <f t="shared" si="5"/>
        <v>22914831</v>
      </c>
      <c r="K28" s="21">
        <f t="shared" si="5"/>
        <v>6180934</v>
      </c>
      <c r="L28" s="21">
        <f t="shared" si="5"/>
        <v>19167448</v>
      </c>
      <c r="M28" s="21">
        <f t="shared" si="5"/>
        <v>13150052</v>
      </c>
      <c r="N28" s="21">
        <f t="shared" si="5"/>
        <v>38498434</v>
      </c>
      <c r="O28" s="21">
        <f t="shared" si="5"/>
        <v>6628692</v>
      </c>
      <c r="P28" s="21">
        <f t="shared" si="5"/>
        <v>9565949</v>
      </c>
      <c r="Q28" s="21">
        <f t="shared" si="5"/>
        <v>15298396</v>
      </c>
      <c r="R28" s="21">
        <f t="shared" si="5"/>
        <v>31493037</v>
      </c>
      <c r="S28" s="21">
        <f t="shared" si="5"/>
        <v>6628826</v>
      </c>
      <c r="T28" s="21">
        <f t="shared" si="5"/>
        <v>6976187</v>
      </c>
      <c r="U28" s="21">
        <f t="shared" si="5"/>
        <v>0</v>
      </c>
      <c r="V28" s="21">
        <f t="shared" si="5"/>
        <v>13605013</v>
      </c>
      <c r="W28" s="21">
        <f t="shared" si="5"/>
        <v>106511315</v>
      </c>
      <c r="X28" s="21">
        <f t="shared" si="5"/>
        <v>178885191</v>
      </c>
      <c r="Y28" s="21">
        <f t="shared" si="5"/>
        <v>-72373876</v>
      </c>
      <c r="Z28" s="4">
        <f>+IF(X28&lt;&gt;0,+(Y28/X28)*100,0)</f>
        <v>-40.45828254167781</v>
      </c>
      <c r="AA28" s="19">
        <f>SUM(AA29:AA31)</f>
        <v>178885191</v>
      </c>
    </row>
    <row r="29" spans="1:27" ht="12.75">
      <c r="A29" s="5" t="s">
        <v>32</v>
      </c>
      <c r="B29" s="3"/>
      <c r="C29" s="22">
        <v>57394204</v>
      </c>
      <c r="D29" s="22"/>
      <c r="E29" s="23">
        <v>37084581</v>
      </c>
      <c r="F29" s="24">
        <v>43466141</v>
      </c>
      <c r="G29" s="24">
        <v>1877653</v>
      </c>
      <c r="H29" s="24">
        <v>4387442</v>
      </c>
      <c r="I29" s="24">
        <v>2322269</v>
      </c>
      <c r="J29" s="24">
        <v>8587364</v>
      </c>
      <c r="K29" s="24">
        <v>2101225</v>
      </c>
      <c r="L29" s="24">
        <v>5856777</v>
      </c>
      <c r="M29" s="24">
        <v>5418990</v>
      </c>
      <c r="N29" s="24">
        <v>13376992</v>
      </c>
      <c r="O29" s="24">
        <v>2491210</v>
      </c>
      <c r="P29" s="24">
        <v>3181687</v>
      </c>
      <c r="Q29" s="24">
        <v>4760488</v>
      </c>
      <c r="R29" s="24">
        <v>10433385</v>
      </c>
      <c r="S29" s="24">
        <v>2533243</v>
      </c>
      <c r="T29" s="24">
        <v>2216924</v>
      </c>
      <c r="U29" s="24"/>
      <c r="V29" s="24">
        <v>4750167</v>
      </c>
      <c r="W29" s="24">
        <v>37147908</v>
      </c>
      <c r="X29" s="24">
        <v>43466141</v>
      </c>
      <c r="Y29" s="24">
        <v>-6318233</v>
      </c>
      <c r="Z29" s="6">
        <v>-14.54</v>
      </c>
      <c r="AA29" s="22">
        <v>43466141</v>
      </c>
    </row>
    <row r="30" spans="1:27" ht="12.75">
      <c r="A30" s="5" t="s">
        <v>33</v>
      </c>
      <c r="B30" s="3"/>
      <c r="C30" s="25">
        <v>64162612</v>
      </c>
      <c r="D30" s="25"/>
      <c r="E30" s="26">
        <v>137567860</v>
      </c>
      <c r="F30" s="27">
        <v>135419050</v>
      </c>
      <c r="G30" s="27">
        <v>3399225</v>
      </c>
      <c r="H30" s="27">
        <v>4501907</v>
      </c>
      <c r="I30" s="27">
        <v>6426335</v>
      </c>
      <c r="J30" s="27">
        <v>14327467</v>
      </c>
      <c r="K30" s="27">
        <v>4079709</v>
      </c>
      <c r="L30" s="27">
        <v>13310671</v>
      </c>
      <c r="M30" s="27">
        <v>7731062</v>
      </c>
      <c r="N30" s="27">
        <v>25121442</v>
      </c>
      <c r="O30" s="27">
        <v>4137482</v>
      </c>
      <c r="P30" s="27">
        <v>6384262</v>
      </c>
      <c r="Q30" s="27">
        <v>10537908</v>
      </c>
      <c r="R30" s="27">
        <v>21059652</v>
      </c>
      <c r="S30" s="27">
        <v>4095583</v>
      </c>
      <c r="T30" s="27">
        <v>4759263</v>
      </c>
      <c r="U30" s="27"/>
      <c r="V30" s="27">
        <v>8854846</v>
      </c>
      <c r="W30" s="27">
        <v>69363407</v>
      </c>
      <c r="X30" s="27">
        <v>135419050</v>
      </c>
      <c r="Y30" s="27">
        <v>-66055643</v>
      </c>
      <c r="Z30" s="7">
        <v>-48.78</v>
      </c>
      <c r="AA30" s="25">
        <v>135419050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78516583</v>
      </c>
      <c r="D32" s="19">
        <f>SUM(D33:D37)</f>
        <v>0</v>
      </c>
      <c r="E32" s="20">
        <f t="shared" si="6"/>
        <v>69945537</v>
      </c>
      <c r="F32" s="21">
        <f t="shared" si="6"/>
        <v>64421692</v>
      </c>
      <c r="G32" s="21">
        <f t="shared" si="6"/>
        <v>4925023</v>
      </c>
      <c r="H32" s="21">
        <f t="shared" si="6"/>
        <v>4853603</v>
      </c>
      <c r="I32" s="21">
        <f t="shared" si="6"/>
        <v>5089747</v>
      </c>
      <c r="J32" s="21">
        <f t="shared" si="6"/>
        <v>14868373</v>
      </c>
      <c r="K32" s="21">
        <f t="shared" si="6"/>
        <v>4995042</v>
      </c>
      <c r="L32" s="21">
        <f t="shared" si="6"/>
        <v>7078657</v>
      </c>
      <c r="M32" s="21">
        <f t="shared" si="6"/>
        <v>4328574</v>
      </c>
      <c r="N32" s="21">
        <f t="shared" si="6"/>
        <v>16402273</v>
      </c>
      <c r="O32" s="21">
        <f t="shared" si="6"/>
        <v>4679537</v>
      </c>
      <c r="P32" s="21">
        <f t="shared" si="6"/>
        <v>6028653</v>
      </c>
      <c r="Q32" s="21">
        <f t="shared" si="6"/>
        <v>5783480</v>
      </c>
      <c r="R32" s="21">
        <f t="shared" si="6"/>
        <v>16491670</v>
      </c>
      <c r="S32" s="21">
        <f t="shared" si="6"/>
        <v>4775292</v>
      </c>
      <c r="T32" s="21">
        <f t="shared" si="6"/>
        <v>4094967</v>
      </c>
      <c r="U32" s="21">
        <f t="shared" si="6"/>
        <v>0</v>
      </c>
      <c r="V32" s="21">
        <f t="shared" si="6"/>
        <v>8870259</v>
      </c>
      <c r="W32" s="21">
        <f t="shared" si="6"/>
        <v>56632575</v>
      </c>
      <c r="X32" s="21">
        <f t="shared" si="6"/>
        <v>64421692</v>
      </c>
      <c r="Y32" s="21">
        <f t="shared" si="6"/>
        <v>-7789117</v>
      </c>
      <c r="Z32" s="4">
        <f>+IF(X32&lt;&gt;0,+(Y32/X32)*100,0)</f>
        <v>-12.090829591995194</v>
      </c>
      <c r="AA32" s="19">
        <f>SUM(AA33:AA37)</f>
        <v>64421692</v>
      </c>
    </row>
    <row r="33" spans="1:27" ht="12.75">
      <c r="A33" s="5" t="s">
        <v>36</v>
      </c>
      <c r="B33" s="3"/>
      <c r="C33" s="22">
        <v>21009888</v>
      </c>
      <c r="D33" s="22"/>
      <c r="E33" s="23">
        <v>26889660</v>
      </c>
      <c r="F33" s="24">
        <v>23948147</v>
      </c>
      <c r="G33" s="24">
        <v>1855691</v>
      </c>
      <c r="H33" s="24">
        <v>1968328</v>
      </c>
      <c r="I33" s="24">
        <v>1853245</v>
      </c>
      <c r="J33" s="24">
        <v>5677264</v>
      </c>
      <c r="K33" s="24">
        <v>1896730</v>
      </c>
      <c r="L33" s="24">
        <v>2374826</v>
      </c>
      <c r="M33" s="24">
        <v>1262563</v>
      </c>
      <c r="N33" s="24">
        <v>5534119</v>
      </c>
      <c r="O33" s="24">
        <v>1342451</v>
      </c>
      <c r="P33" s="24">
        <v>2566832</v>
      </c>
      <c r="Q33" s="24">
        <v>2624008</v>
      </c>
      <c r="R33" s="24">
        <v>6533291</v>
      </c>
      <c r="S33" s="24">
        <v>1959776</v>
      </c>
      <c r="T33" s="24">
        <v>1326982</v>
      </c>
      <c r="U33" s="24"/>
      <c r="V33" s="24">
        <v>3286758</v>
      </c>
      <c r="W33" s="24">
        <v>21031432</v>
      </c>
      <c r="X33" s="24">
        <v>23948147</v>
      </c>
      <c r="Y33" s="24">
        <v>-2916715</v>
      </c>
      <c r="Z33" s="6">
        <v>-12.18</v>
      </c>
      <c r="AA33" s="22">
        <v>23948147</v>
      </c>
    </row>
    <row r="34" spans="1:27" ht="12.75">
      <c r="A34" s="5" t="s">
        <v>37</v>
      </c>
      <c r="B34" s="3"/>
      <c r="C34" s="22">
        <v>23405566</v>
      </c>
      <c r="D34" s="22"/>
      <c r="E34" s="23">
        <v>20313628</v>
      </c>
      <c r="F34" s="24">
        <v>21439547</v>
      </c>
      <c r="G34" s="24">
        <v>1574612</v>
      </c>
      <c r="H34" s="24">
        <v>1535953</v>
      </c>
      <c r="I34" s="24">
        <v>1780945</v>
      </c>
      <c r="J34" s="24">
        <v>4891510</v>
      </c>
      <c r="K34" s="24">
        <v>1557740</v>
      </c>
      <c r="L34" s="24">
        <v>2394928</v>
      </c>
      <c r="M34" s="24">
        <v>1620457</v>
      </c>
      <c r="N34" s="24">
        <v>5573125</v>
      </c>
      <c r="O34" s="24">
        <v>1686318</v>
      </c>
      <c r="P34" s="24">
        <v>1690993</v>
      </c>
      <c r="Q34" s="24">
        <v>1514299</v>
      </c>
      <c r="R34" s="24">
        <v>4891610</v>
      </c>
      <c r="S34" s="24">
        <v>1436926</v>
      </c>
      <c r="T34" s="24">
        <v>1399991</v>
      </c>
      <c r="U34" s="24"/>
      <c r="V34" s="24">
        <v>2836917</v>
      </c>
      <c r="W34" s="24">
        <v>18193162</v>
      </c>
      <c r="X34" s="24">
        <v>21439547</v>
      </c>
      <c r="Y34" s="24">
        <v>-3246385</v>
      </c>
      <c r="Z34" s="6">
        <v>-15.14</v>
      </c>
      <c r="AA34" s="22">
        <v>21439547</v>
      </c>
    </row>
    <row r="35" spans="1:27" ht="12.75">
      <c r="A35" s="5" t="s">
        <v>38</v>
      </c>
      <c r="B35" s="3"/>
      <c r="C35" s="22">
        <v>33997321</v>
      </c>
      <c r="D35" s="22"/>
      <c r="E35" s="23">
        <v>21986911</v>
      </c>
      <c r="F35" s="24">
        <v>19029678</v>
      </c>
      <c r="G35" s="24">
        <v>1494360</v>
      </c>
      <c r="H35" s="24">
        <v>1345362</v>
      </c>
      <c r="I35" s="24">
        <v>1455557</v>
      </c>
      <c r="J35" s="24">
        <v>4295279</v>
      </c>
      <c r="K35" s="24">
        <v>1540572</v>
      </c>
      <c r="L35" s="24">
        <v>2308903</v>
      </c>
      <c r="M35" s="24">
        <v>1445554</v>
      </c>
      <c r="N35" s="24">
        <v>5295029</v>
      </c>
      <c r="O35" s="24">
        <v>1650768</v>
      </c>
      <c r="P35" s="24">
        <v>1770828</v>
      </c>
      <c r="Q35" s="24">
        <v>1645173</v>
      </c>
      <c r="R35" s="24">
        <v>5066769</v>
      </c>
      <c r="S35" s="24">
        <v>1378590</v>
      </c>
      <c r="T35" s="24">
        <v>1367994</v>
      </c>
      <c r="U35" s="24"/>
      <c r="V35" s="24">
        <v>2746584</v>
      </c>
      <c r="W35" s="24">
        <v>17403661</v>
      </c>
      <c r="X35" s="24">
        <v>19029678</v>
      </c>
      <c r="Y35" s="24">
        <v>-1626017</v>
      </c>
      <c r="Z35" s="6">
        <v>-8.54</v>
      </c>
      <c r="AA35" s="22">
        <v>19029678</v>
      </c>
    </row>
    <row r="36" spans="1:27" ht="12.75">
      <c r="A36" s="5" t="s">
        <v>39</v>
      </c>
      <c r="B36" s="3"/>
      <c r="C36" s="22">
        <v>103808</v>
      </c>
      <c r="D36" s="22"/>
      <c r="E36" s="23">
        <v>755338</v>
      </c>
      <c r="F36" s="24">
        <v>4320</v>
      </c>
      <c r="G36" s="24">
        <v>360</v>
      </c>
      <c r="H36" s="24">
        <v>3960</v>
      </c>
      <c r="I36" s="24"/>
      <c r="J36" s="24">
        <v>4320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4320</v>
      </c>
      <c r="X36" s="24">
        <v>4320</v>
      </c>
      <c r="Y36" s="24"/>
      <c r="Z36" s="6"/>
      <c r="AA36" s="22">
        <v>4320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31739811</v>
      </c>
      <c r="D38" s="19">
        <f>SUM(D39:D41)</f>
        <v>0</v>
      </c>
      <c r="E38" s="20">
        <f t="shared" si="7"/>
        <v>49614521</v>
      </c>
      <c r="F38" s="21">
        <f t="shared" si="7"/>
        <v>43366457</v>
      </c>
      <c r="G38" s="21">
        <f t="shared" si="7"/>
        <v>2732649</v>
      </c>
      <c r="H38" s="21">
        <f t="shared" si="7"/>
        <v>2999825</v>
      </c>
      <c r="I38" s="21">
        <f t="shared" si="7"/>
        <v>2701078</v>
      </c>
      <c r="J38" s="21">
        <f t="shared" si="7"/>
        <v>8433552</v>
      </c>
      <c r="K38" s="21">
        <f t="shared" si="7"/>
        <v>2797482</v>
      </c>
      <c r="L38" s="21">
        <f t="shared" si="7"/>
        <v>4459385</v>
      </c>
      <c r="M38" s="21">
        <f t="shared" si="7"/>
        <v>2630474</v>
      </c>
      <c r="N38" s="21">
        <f t="shared" si="7"/>
        <v>9887341</v>
      </c>
      <c r="O38" s="21">
        <f t="shared" si="7"/>
        <v>2848791</v>
      </c>
      <c r="P38" s="21">
        <f t="shared" si="7"/>
        <v>2797815</v>
      </c>
      <c r="Q38" s="21">
        <f t="shared" si="7"/>
        <v>2678361</v>
      </c>
      <c r="R38" s="21">
        <f t="shared" si="7"/>
        <v>8324967</v>
      </c>
      <c r="S38" s="21">
        <f t="shared" si="7"/>
        <v>2718568</v>
      </c>
      <c r="T38" s="21">
        <f t="shared" si="7"/>
        <v>3001727</v>
      </c>
      <c r="U38" s="21">
        <f t="shared" si="7"/>
        <v>0</v>
      </c>
      <c r="V38" s="21">
        <f t="shared" si="7"/>
        <v>5720295</v>
      </c>
      <c r="W38" s="21">
        <f t="shared" si="7"/>
        <v>32366155</v>
      </c>
      <c r="X38" s="21">
        <f t="shared" si="7"/>
        <v>43366457</v>
      </c>
      <c r="Y38" s="21">
        <f t="shared" si="7"/>
        <v>-11000302</v>
      </c>
      <c r="Z38" s="4">
        <f>+IF(X38&lt;&gt;0,+(Y38/X38)*100,0)</f>
        <v>-25.36592279143302</v>
      </c>
      <c r="AA38" s="19">
        <f>SUM(AA39:AA41)</f>
        <v>43366457</v>
      </c>
    </row>
    <row r="39" spans="1:27" ht="12.75">
      <c r="A39" s="5" t="s">
        <v>42</v>
      </c>
      <c r="B39" s="3"/>
      <c r="C39" s="22">
        <v>15324195</v>
      </c>
      <c r="D39" s="22"/>
      <c r="E39" s="23">
        <v>24813453</v>
      </c>
      <c r="F39" s="24">
        <v>27512236</v>
      </c>
      <c r="G39" s="24">
        <v>1645810</v>
      </c>
      <c r="H39" s="24">
        <v>1891503</v>
      </c>
      <c r="I39" s="24">
        <v>1625467</v>
      </c>
      <c r="J39" s="24">
        <v>5162780</v>
      </c>
      <c r="K39" s="24">
        <v>1620000</v>
      </c>
      <c r="L39" s="24">
        <v>2691107</v>
      </c>
      <c r="M39" s="24">
        <v>1620941</v>
      </c>
      <c r="N39" s="24">
        <v>5932048</v>
      </c>
      <c r="O39" s="24">
        <v>1696339</v>
      </c>
      <c r="P39" s="24">
        <v>1700906</v>
      </c>
      <c r="Q39" s="24">
        <v>1655934</v>
      </c>
      <c r="R39" s="24">
        <v>5053179</v>
      </c>
      <c r="S39" s="24">
        <v>1604027</v>
      </c>
      <c r="T39" s="24">
        <v>1777801</v>
      </c>
      <c r="U39" s="24"/>
      <c r="V39" s="24">
        <v>3381828</v>
      </c>
      <c r="W39" s="24">
        <v>19529835</v>
      </c>
      <c r="X39" s="24">
        <v>27512236</v>
      </c>
      <c r="Y39" s="24">
        <v>-7982401</v>
      </c>
      <c r="Z39" s="6">
        <v>-29.01</v>
      </c>
      <c r="AA39" s="22">
        <v>27512236</v>
      </c>
    </row>
    <row r="40" spans="1:27" ht="12.75">
      <c r="A40" s="5" t="s">
        <v>43</v>
      </c>
      <c r="B40" s="3"/>
      <c r="C40" s="22">
        <v>16415616</v>
      </c>
      <c r="D40" s="22"/>
      <c r="E40" s="23">
        <v>24801068</v>
      </c>
      <c r="F40" s="24">
        <v>15854221</v>
      </c>
      <c r="G40" s="24">
        <v>1086839</v>
      </c>
      <c r="H40" s="24">
        <v>1108322</v>
      </c>
      <c r="I40" s="24">
        <v>1075611</v>
      </c>
      <c r="J40" s="24">
        <v>3270772</v>
      </c>
      <c r="K40" s="24">
        <v>1177482</v>
      </c>
      <c r="L40" s="24">
        <v>1768278</v>
      </c>
      <c r="M40" s="24">
        <v>1009533</v>
      </c>
      <c r="N40" s="24">
        <v>3955293</v>
      </c>
      <c r="O40" s="24">
        <v>1152452</v>
      </c>
      <c r="P40" s="24">
        <v>1096909</v>
      </c>
      <c r="Q40" s="24">
        <v>1022427</v>
      </c>
      <c r="R40" s="24">
        <v>3271788</v>
      </c>
      <c r="S40" s="24">
        <v>1114541</v>
      </c>
      <c r="T40" s="24">
        <v>1223926</v>
      </c>
      <c r="U40" s="24"/>
      <c r="V40" s="24">
        <v>2338467</v>
      </c>
      <c r="W40" s="24">
        <v>12836320</v>
      </c>
      <c r="X40" s="24">
        <v>15854221</v>
      </c>
      <c r="Y40" s="24">
        <v>-3017901</v>
      </c>
      <c r="Z40" s="6">
        <v>-19.04</v>
      </c>
      <c r="AA40" s="22">
        <v>15854221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204816176</v>
      </c>
      <c r="D42" s="19">
        <f>SUM(D43:D46)</f>
        <v>0</v>
      </c>
      <c r="E42" s="20">
        <f t="shared" si="8"/>
        <v>234329077</v>
      </c>
      <c r="F42" s="21">
        <f t="shared" si="8"/>
        <v>225609274</v>
      </c>
      <c r="G42" s="21">
        <f t="shared" si="8"/>
        <v>21023947</v>
      </c>
      <c r="H42" s="21">
        <f t="shared" si="8"/>
        <v>18302986</v>
      </c>
      <c r="I42" s="21">
        <f t="shared" si="8"/>
        <v>4364075</v>
      </c>
      <c r="J42" s="21">
        <f t="shared" si="8"/>
        <v>43691008</v>
      </c>
      <c r="K42" s="21">
        <f t="shared" si="8"/>
        <v>14206234</v>
      </c>
      <c r="L42" s="21">
        <f t="shared" si="8"/>
        <v>28232341</v>
      </c>
      <c r="M42" s="21">
        <f t="shared" si="8"/>
        <v>14456128</v>
      </c>
      <c r="N42" s="21">
        <f t="shared" si="8"/>
        <v>56894703</v>
      </c>
      <c r="O42" s="21">
        <f t="shared" si="8"/>
        <v>5323262</v>
      </c>
      <c r="P42" s="21">
        <f t="shared" si="8"/>
        <v>5162212</v>
      </c>
      <c r="Q42" s="21">
        <f t="shared" si="8"/>
        <v>38416607</v>
      </c>
      <c r="R42" s="21">
        <f t="shared" si="8"/>
        <v>48902081</v>
      </c>
      <c r="S42" s="21">
        <f t="shared" si="8"/>
        <v>3759540</v>
      </c>
      <c r="T42" s="21">
        <f t="shared" si="8"/>
        <v>6825572</v>
      </c>
      <c r="U42" s="21">
        <f t="shared" si="8"/>
        <v>0</v>
      </c>
      <c r="V42" s="21">
        <f t="shared" si="8"/>
        <v>10585112</v>
      </c>
      <c r="W42" s="21">
        <f t="shared" si="8"/>
        <v>160072904</v>
      </c>
      <c r="X42" s="21">
        <f t="shared" si="8"/>
        <v>225609274</v>
      </c>
      <c r="Y42" s="21">
        <f t="shared" si="8"/>
        <v>-65536370</v>
      </c>
      <c r="Z42" s="4">
        <f>+IF(X42&lt;&gt;0,+(Y42/X42)*100,0)</f>
        <v>-29.048615262154513</v>
      </c>
      <c r="AA42" s="19">
        <f>SUM(AA43:AA46)</f>
        <v>225609274</v>
      </c>
    </row>
    <row r="43" spans="1:27" ht="12.75">
      <c r="A43" s="5" t="s">
        <v>46</v>
      </c>
      <c r="B43" s="3"/>
      <c r="C43" s="22">
        <v>144709257</v>
      </c>
      <c r="D43" s="22"/>
      <c r="E43" s="23">
        <v>156731150</v>
      </c>
      <c r="F43" s="24">
        <v>177229600</v>
      </c>
      <c r="G43" s="24">
        <v>18238329</v>
      </c>
      <c r="H43" s="24">
        <v>14943264</v>
      </c>
      <c r="I43" s="24">
        <v>1658042</v>
      </c>
      <c r="J43" s="24">
        <v>34839635</v>
      </c>
      <c r="K43" s="24">
        <v>10328416</v>
      </c>
      <c r="L43" s="24">
        <v>23990141</v>
      </c>
      <c r="M43" s="24">
        <v>11651838</v>
      </c>
      <c r="N43" s="24">
        <v>45970395</v>
      </c>
      <c r="O43" s="24">
        <v>1242122</v>
      </c>
      <c r="P43" s="24">
        <v>1692816</v>
      </c>
      <c r="Q43" s="24">
        <v>35222700</v>
      </c>
      <c r="R43" s="24">
        <v>38157638</v>
      </c>
      <c r="S43" s="24">
        <v>850244</v>
      </c>
      <c r="T43" s="24">
        <v>3139866</v>
      </c>
      <c r="U43" s="24"/>
      <c r="V43" s="24">
        <v>3990110</v>
      </c>
      <c r="W43" s="24">
        <v>122957778</v>
      </c>
      <c r="X43" s="24">
        <v>177229600</v>
      </c>
      <c r="Y43" s="24">
        <v>-54271822</v>
      </c>
      <c r="Z43" s="6">
        <v>-30.62</v>
      </c>
      <c r="AA43" s="22">
        <v>177229600</v>
      </c>
    </row>
    <row r="44" spans="1:27" ht="12.75">
      <c r="A44" s="5" t="s">
        <v>47</v>
      </c>
      <c r="B44" s="3"/>
      <c r="C44" s="22">
        <v>37820459</v>
      </c>
      <c r="D44" s="22"/>
      <c r="E44" s="23">
        <v>51707693</v>
      </c>
      <c r="F44" s="24">
        <v>31510320</v>
      </c>
      <c r="G44" s="24">
        <v>1329868</v>
      </c>
      <c r="H44" s="24">
        <v>2222664</v>
      </c>
      <c r="I44" s="24">
        <v>1525579</v>
      </c>
      <c r="J44" s="24">
        <v>5078111</v>
      </c>
      <c r="K44" s="24">
        <v>2354211</v>
      </c>
      <c r="L44" s="24">
        <v>1940528</v>
      </c>
      <c r="M44" s="24">
        <v>1694025</v>
      </c>
      <c r="N44" s="24">
        <v>5988764</v>
      </c>
      <c r="O44" s="24">
        <v>2739021</v>
      </c>
      <c r="P44" s="24">
        <v>2090441</v>
      </c>
      <c r="Q44" s="24">
        <v>2010404</v>
      </c>
      <c r="R44" s="24">
        <v>6839866</v>
      </c>
      <c r="S44" s="24">
        <v>1707711</v>
      </c>
      <c r="T44" s="24">
        <v>2412302</v>
      </c>
      <c r="U44" s="24"/>
      <c r="V44" s="24">
        <v>4120013</v>
      </c>
      <c r="W44" s="24">
        <v>22026754</v>
      </c>
      <c r="X44" s="24">
        <v>31510320</v>
      </c>
      <c r="Y44" s="24">
        <v>-9483566</v>
      </c>
      <c r="Z44" s="6">
        <v>-30.1</v>
      </c>
      <c r="AA44" s="22">
        <v>31510320</v>
      </c>
    </row>
    <row r="45" spans="1:27" ht="12.75">
      <c r="A45" s="5" t="s">
        <v>48</v>
      </c>
      <c r="B45" s="3"/>
      <c r="C45" s="25">
        <v>22286460</v>
      </c>
      <c r="D45" s="25"/>
      <c r="E45" s="26">
        <v>25890234</v>
      </c>
      <c r="F45" s="27">
        <v>16869354</v>
      </c>
      <c r="G45" s="27">
        <v>1455750</v>
      </c>
      <c r="H45" s="27">
        <v>1137058</v>
      </c>
      <c r="I45" s="27">
        <v>1180454</v>
      </c>
      <c r="J45" s="27">
        <v>3773262</v>
      </c>
      <c r="K45" s="27">
        <v>1523607</v>
      </c>
      <c r="L45" s="27">
        <v>2301672</v>
      </c>
      <c r="M45" s="27">
        <v>1110265</v>
      </c>
      <c r="N45" s="27">
        <v>4935544</v>
      </c>
      <c r="O45" s="27">
        <v>1342119</v>
      </c>
      <c r="P45" s="27">
        <v>1378955</v>
      </c>
      <c r="Q45" s="27">
        <v>1183503</v>
      </c>
      <c r="R45" s="27">
        <v>3904577</v>
      </c>
      <c r="S45" s="27">
        <v>1201585</v>
      </c>
      <c r="T45" s="27">
        <v>1273404</v>
      </c>
      <c r="U45" s="27"/>
      <c r="V45" s="27">
        <v>2474989</v>
      </c>
      <c r="W45" s="27">
        <v>15088372</v>
      </c>
      <c r="X45" s="27">
        <v>16869354</v>
      </c>
      <c r="Y45" s="27">
        <v>-1780982</v>
      </c>
      <c r="Z45" s="7">
        <v>-10.56</v>
      </c>
      <c r="AA45" s="25">
        <v>16869354</v>
      </c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436629386</v>
      </c>
      <c r="D48" s="40">
        <f>+D28+D32+D38+D42+D47</f>
        <v>0</v>
      </c>
      <c r="E48" s="41">
        <f t="shared" si="9"/>
        <v>528541576</v>
      </c>
      <c r="F48" s="42">
        <f t="shared" si="9"/>
        <v>512282614</v>
      </c>
      <c r="G48" s="42">
        <f t="shared" si="9"/>
        <v>33958497</v>
      </c>
      <c r="H48" s="42">
        <f t="shared" si="9"/>
        <v>35045763</v>
      </c>
      <c r="I48" s="42">
        <f t="shared" si="9"/>
        <v>20903504</v>
      </c>
      <c r="J48" s="42">
        <f t="shared" si="9"/>
        <v>89907764</v>
      </c>
      <c r="K48" s="42">
        <f t="shared" si="9"/>
        <v>28179692</v>
      </c>
      <c r="L48" s="42">
        <f t="shared" si="9"/>
        <v>58937831</v>
      </c>
      <c r="M48" s="42">
        <f t="shared" si="9"/>
        <v>34565228</v>
      </c>
      <c r="N48" s="42">
        <f t="shared" si="9"/>
        <v>121682751</v>
      </c>
      <c r="O48" s="42">
        <f t="shared" si="9"/>
        <v>19480282</v>
      </c>
      <c r="P48" s="42">
        <f t="shared" si="9"/>
        <v>23554629</v>
      </c>
      <c r="Q48" s="42">
        <f t="shared" si="9"/>
        <v>62176844</v>
      </c>
      <c r="R48" s="42">
        <f t="shared" si="9"/>
        <v>105211755</v>
      </c>
      <c r="S48" s="42">
        <f t="shared" si="9"/>
        <v>17882226</v>
      </c>
      <c r="T48" s="42">
        <f t="shared" si="9"/>
        <v>20898453</v>
      </c>
      <c r="U48" s="42">
        <f t="shared" si="9"/>
        <v>0</v>
      </c>
      <c r="V48" s="42">
        <f t="shared" si="9"/>
        <v>38780679</v>
      </c>
      <c r="W48" s="42">
        <f t="shared" si="9"/>
        <v>355582949</v>
      </c>
      <c r="X48" s="42">
        <f t="shared" si="9"/>
        <v>512282614</v>
      </c>
      <c r="Y48" s="42">
        <f t="shared" si="9"/>
        <v>-156699665</v>
      </c>
      <c r="Z48" s="43">
        <f>+IF(X48&lt;&gt;0,+(Y48/X48)*100,0)</f>
        <v>-30.588519055226026</v>
      </c>
      <c r="AA48" s="40">
        <f>+AA28+AA32+AA38+AA42+AA47</f>
        <v>512282614</v>
      </c>
    </row>
    <row r="49" spans="1:27" ht="12.75">
      <c r="A49" s="14" t="s">
        <v>88</v>
      </c>
      <c r="B49" s="15"/>
      <c r="C49" s="44">
        <f aca="true" t="shared" si="10" ref="C49:Y49">+C25-C48</f>
        <v>-20039951</v>
      </c>
      <c r="D49" s="44">
        <f>+D25-D48</f>
        <v>0</v>
      </c>
      <c r="E49" s="45">
        <f t="shared" si="10"/>
        <v>106852835</v>
      </c>
      <c r="F49" s="46">
        <f t="shared" si="10"/>
        <v>30485854</v>
      </c>
      <c r="G49" s="46">
        <f t="shared" si="10"/>
        <v>34086053</v>
      </c>
      <c r="H49" s="46">
        <f t="shared" si="10"/>
        <v>-22461570</v>
      </c>
      <c r="I49" s="46">
        <f t="shared" si="10"/>
        <v>13270756</v>
      </c>
      <c r="J49" s="46">
        <f t="shared" si="10"/>
        <v>24895239</v>
      </c>
      <c r="K49" s="46">
        <f t="shared" si="10"/>
        <v>7000775</v>
      </c>
      <c r="L49" s="46">
        <f t="shared" si="10"/>
        <v>-25517285</v>
      </c>
      <c r="M49" s="46">
        <f t="shared" si="10"/>
        <v>13048036</v>
      </c>
      <c r="N49" s="46">
        <f t="shared" si="10"/>
        <v>-5468474</v>
      </c>
      <c r="O49" s="46">
        <f t="shared" si="10"/>
        <v>19739706</v>
      </c>
      <c r="P49" s="46">
        <f t="shared" si="10"/>
        <v>40057881</v>
      </c>
      <c r="Q49" s="46">
        <f t="shared" si="10"/>
        <v>-48055022</v>
      </c>
      <c r="R49" s="46">
        <f t="shared" si="10"/>
        <v>11742565</v>
      </c>
      <c r="S49" s="46">
        <f t="shared" si="10"/>
        <v>16074722</v>
      </c>
      <c r="T49" s="46">
        <f t="shared" si="10"/>
        <v>11625097</v>
      </c>
      <c r="U49" s="46">
        <f t="shared" si="10"/>
        <v>0</v>
      </c>
      <c r="V49" s="46">
        <f t="shared" si="10"/>
        <v>27699819</v>
      </c>
      <c r="W49" s="46">
        <f t="shared" si="10"/>
        <v>58869149</v>
      </c>
      <c r="X49" s="46">
        <f>IF(F25=F48,0,X25-X48)</f>
        <v>30485854</v>
      </c>
      <c r="Y49" s="46">
        <f t="shared" si="10"/>
        <v>28383295</v>
      </c>
      <c r="Z49" s="47">
        <f>+IF(X49&lt;&gt;0,+(Y49/X49)*100,0)</f>
        <v>93.10316515981478</v>
      </c>
      <c r="AA49" s="44">
        <f>+AA25-AA48</f>
        <v>30485854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94845187</v>
      </c>
      <c r="D5" s="19">
        <f>SUM(D6:D8)</f>
        <v>0</v>
      </c>
      <c r="E5" s="20">
        <f t="shared" si="0"/>
        <v>64968230</v>
      </c>
      <c r="F5" s="21">
        <f t="shared" si="0"/>
        <v>66382227</v>
      </c>
      <c r="G5" s="21">
        <f t="shared" si="0"/>
        <v>37459754</v>
      </c>
      <c r="H5" s="21">
        <f t="shared" si="0"/>
        <v>298328</v>
      </c>
      <c r="I5" s="21">
        <f t="shared" si="0"/>
        <v>502574</v>
      </c>
      <c r="J5" s="21">
        <f t="shared" si="0"/>
        <v>38260656</v>
      </c>
      <c r="K5" s="21">
        <f t="shared" si="0"/>
        <v>937990</v>
      </c>
      <c r="L5" s="21">
        <f t="shared" si="0"/>
        <v>45414</v>
      </c>
      <c r="M5" s="21">
        <f t="shared" si="0"/>
        <v>30367031</v>
      </c>
      <c r="N5" s="21">
        <f t="shared" si="0"/>
        <v>31350435</v>
      </c>
      <c r="O5" s="21">
        <f t="shared" si="0"/>
        <v>313822</v>
      </c>
      <c r="P5" s="21">
        <f t="shared" si="0"/>
        <v>1290358</v>
      </c>
      <c r="Q5" s="21">
        <f t="shared" si="0"/>
        <v>22695072</v>
      </c>
      <c r="R5" s="21">
        <f t="shared" si="0"/>
        <v>24299252</v>
      </c>
      <c r="S5" s="21">
        <f t="shared" si="0"/>
        <v>615548</v>
      </c>
      <c r="T5" s="21">
        <f t="shared" si="0"/>
        <v>255127</v>
      </c>
      <c r="U5" s="21">
        <f t="shared" si="0"/>
        <v>458083</v>
      </c>
      <c r="V5" s="21">
        <f t="shared" si="0"/>
        <v>1328758</v>
      </c>
      <c r="W5" s="21">
        <f t="shared" si="0"/>
        <v>95239101</v>
      </c>
      <c r="X5" s="21">
        <f t="shared" si="0"/>
        <v>66382227</v>
      </c>
      <c r="Y5" s="21">
        <f t="shared" si="0"/>
        <v>28856874</v>
      </c>
      <c r="Z5" s="4">
        <f>+IF(X5&lt;&gt;0,+(Y5/X5)*100,0)</f>
        <v>43.47078322635967</v>
      </c>
      <c r="AA5" s="19">
        <f>SUM(AA6:AA8)</f>
        <v>66382227</v>
      </c>
    </row>
    <row r="6" spans="1:27" ht="12.75">
      <c r="A6" s="5" t="s">
        <v>32</v>
      </c>
      <c r="B6" s="3"/>
      <c r="C6" s="22">
        <v>248458</v>
      </c>
      <c r="D6" s="22"/>
      <c r="E6" s="23">
        <v>15276422</v>
      </c>
      <c r="F6" s="24">
        <v>16151905</v>
      </c>
      <c r="G6" s="24"/>
      <c r="H6" s="24">
        <v>44000</v>
      </c>
      <c r="I6" s="24">
        <v>33713</v>
      </c>
      <c r="J6" s="24">
        <v>77713</v>
      </c>
      <c r="K6" s="24">
        <v>101388</v>
      </c>
      <c r="L6" s="24">
        <v>670</v>
      </c>
      <c r="M6" s="24">
        <v>34224</v>
      </c>
      <c r="N6" s="24">
        <v>136282</v>
      </c>
      <c r="O6" s="24">
        <v>98450</v>
      </c>
      <c r="P6" s="24"/>
      <c r="Q6" s="24">
        <v>265669</v>
      </c>
      <c r="R6" s="24">
        <v>364119</v>
      </c>
      <c r="S6" s="24"/>
      <c r="T6" s="24"/>
      <c r="U6" s="24">
        <v>-17720</v>
      </c>
      <c r="V6" s="24">
        <v>-17720</v>
      </c>
      <c r="W6" s="24">
        <v>560394</v>
      </c>
      <c r="X6" s="24">
        <v>16151905</v>
      </c>
      <c r="Y6" s="24">
        <v>-15591511</v>
      </c>
      <c r="Z6" s="6">
        <v>-96.53</v>
      </c>
      <c r="AA6" s="22">
        <v>16151905</v>
      </c>
    </row>
    <row r="7" spans="1:27" ht="12.75">
      <c r="A7" s="5" t="s">
        <v>33</v>
      </c>
      <c r="B7" s="3"/>
      <c r="C7" s="25">
        <v>93026995</v>
      </c>
      <c r="D7" s="25"/>
      <c r="E7" s="26">
        <v>45674118</v>
      </c>
      <c r="F7" s="27">
        <v>50020502</v>
      </c>
      <c r="G7" s="27">
        <v>37459754</v>
      </c>
      <c r="H7" s="27">
        <v>254328</v>
      </c>
      <c r="I7" s="27">
        <v>468861</v>
      </c>
      <c r="J7" s="27">
        <v>38182943</v>
      </c>
      <c r="K7" s="27">
        <v>836602</v>
      </c>
      <c r="L7" s="27">
        <v>44744</v>
      </c>
      <c r="M7" s="27">
        <v>30332807</v>
      </c>
      <c r="N7" s="27">
        <v>31214153</v>
      </c>
      <c r="O7" s="27">
        <v>215372</v>
      </c>
      <c r="P7" s="27">
        <v>244022</v>
      </c>
      <c r="Q7" s="27">
        <v>22728817</v>
      </c>
      <c r="R7" s="27">
        <v>23188211</v>
      </c>
      <c r="S7" s="27">
        <v>193426</v>
      </c>
      <c r="T7" s="27">
        <v>255127</v>
      </c>
      <c r="U7" s="27">
        <v>93384</v>
      </c>
      <c r="V7" s="27">
        <v>541937</v>
      </c>
      <c r="W7" s="27">
        <v>93127244</v>
      </c>
      <c r="X7" s="27">
        <v>50020502</v>
      </c>
      <c r="Y7" s="27">
        <v>43106742</v>
      </c>
      <c r="Z7" s="7">
        <v>86.18</v>
      </c>
      <c r="AA7" s="25">
        <v>50020502</v>
      </c>
    </row>
    <row r="8" spans="1:27" ht="12.75">
      <c r="A8" s="5" t="s">
        <v>34</v>
      </c>
      <c r="B8" s="3"/>
      <c r="C8" s="22">
        <v>1569734</v>
      </c>
      <c r="D8" s="22"/>
      <c r="E8" s="23">
        <v>4017690</v>
      </c>
      <c r="F8" s="24">
        <v>209820</v>
      </c>
      <c r="G8" s="24"/>
      <c r="H8" s="24"/>
      <c r="I8" s="24"/>
      <c r="J8" s="24"/>
      <c r="K8" s="24"/>
      <c r="L8" s="24"/>
      <c r="M8" s="24"/>
      <c r="N8" s="24"/>
      <c r="O8" s="24"/>
      <c r="P8" s="24">
        <v>1046336</v>
      </c>
      <c r="Q8" s="24">
        <v>-299414</v>
      </c>
      <c r="R8" s="24">
        <v>746922</v>
      </c>
      <c r="S8" s="24">
        <v>422122</v>
      </c>
      <c r="T8" s="24"/>
      <c r="U8" s="24">
        <v>382419</v>
      </c>
      <c r="V8" s="24">
        <v>804541</v>
      </c>
      <c r="W8" s="24">
        <v>1551463</v>
      </c>
      <c r="X8" s="24">
        <v>209820</v>
      </c>
      <c r="Y8" s="24">
        <v>1341643</v>
      </c>
      <c r="Z8" s="6">
        <v>639.43</v>
      </c>
      <c r="AA8" s="22">
        <v>209820</v>
      </c>
    </row>
    <row r="9" spans="1:27" ht="12.75">
      <c r="A9" s="2" t="s">
        <v>35</v>
      </c>
      <c r="B9" s="3"/>
      <c r="C9" s="19">
        <f aca="true" t="shared" si="1" ref="C9:Y9">SUM(C10:C14)</f>
        <v>5323170</v>
      </c>
      <c r="D9" s="19">
        <f>SUM(D10:D14)</f>
        <v>0</v>
      </c>
      <c r="E9" s="20">
        <f t="shared" si="1"/>
        <v>21332951</v>
      </c>
      <c r="F9" s="21">
        <f t="shared" si="1"/>
        <v>21651951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41400</v>
      </c>
      <c r="M9" s="21">
        <f t="shared" si="1"/>
        <v>119246</v>
      </c>
      <c r="N9" s="21">
        <f t="shared" si="1"/>
        <v>160646</v>
      </c>
      <c r="O9" s="21">
        <f t="shared" si="1"/>
        <v>208100</v>
      </c>
      <c r="P9" s="21">
        <f t="shared" si="1"/>
        <v>36000</v>
      </c>
      <c r="Q9" s="21">
        <f t="shared" si="1"/>
        <v>198614</v>
      </c>
      <c r="R9" s="21">
        <f t="shared" si="1"/>
        <v>442714</v>
      </c>
      <c r="S9" s="21">
        <f t="shared" si="1"/>
        <v>55800</v>
      </c>
      <c r="T9" s="21">
        <f t="shared" si="1"/>
        <v>39600</v>
      </c>
      <c r="U9" s="21">
        <f t="shared" si="1"/>
        <v>567240</v>
      </c>
      <c r="V9" s="21">
        <f t="shared" si="1"/>
        <v>662640</v>
      </c>
      <c r="W9" s="21">
        <f t="shared" si="1"/>
        <v>1266000</v>
      </c>
      <c r="X9" s="21">
        <f t="shared" si="1"/>
        <v>21651951</v>
      </c>
      <c r="Y9" s="21">
        <f t="shared" si="1"/>
        <v>-20385951</v>
      </c>
      <c r="Z9" s="4">
        <f>+IF(X9&lt;&gt;0,+(Y9/X9)*100,0)</f>
        <v>-94.15295185177538</v>
      </c>
      <c r="AA9" s="19">
        <f>SUM(AA10:AA14)</f>
        <v>21651951</v>
      </c>
    </row>
    <row r="10" spans="1:27" ht="12.75">
      <c r="A10" s="5" t="s">
        <v>36</v>
      </c>
      <c r="B10" s="3"/>
      <c r="C10" s="22">
        <v>4401914</v>
      </c>
      <c r="D10" s="22"/>
      <c r="E10" s="23">
        <v>7439159</v>
      </c>
      <c r="F10" s="24">
        <v>7558159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>
        <v>86000</v>
      </c>
      <c r="R10" s="24">
        <v>86000</v>
      </c>
      <c r="S10" s="24"/>
      <c r="T10" s="24"/>
      <c r="U10" s="24">
        <v>280000</v>
      </c>
      <c r="V10" s="24">
        <v>280000</v>
      </c>
      <c r="W10" s="24">
        <v>366000</v>
      </c>
      <c r="X10" s="24">
        <v>7558159</v>
      </c>
      <c r="Y10" s="24">
        <v>-7192159</v>
      </c>
      <c r="Z10" s="6">
        <v>-95.16</v>
      </c>
      <c r="AA10" s="22">
        <v>7558159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80884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>
        <v>840372</v>
      </c>
      <c r="D13" s="22"/>
      <c r="E13" s="23">
        <v>6295009</v>
      </c>
      <c r="F13" s="24">
        <v>6495009</v>
      </c>
      <c r="G13" s="24"/>
      <c r="H13" s="24"/>
      <c r="I13" s="24"/>
      <c r="J13" s="24"/>
      <c r="K13" s="24"/>
      <c r="L13" s="24">
        <v>41400</v>
      </c>
      <c r="M13" s="24">
        <v>119246</v>
      </c>
      <c r="N13" s="24">
        <v>160646</v>
      </c>
      <c r="O13" s="24">
        <v>208100</v>
      </c>
      <c r="P13" s="24">
        <v>36000</v>
      </c>
      <c r="Q13" s="24">
        <v>112614</v>
      </c>
      <c r="R13" s="24">
        <v>356714</v>
      </c>
      <c r="S13" s="24">
        <v>55800</v>
      </c>
      <c r="T13" s="24">
        <v>39600</v>
      </c>
      <c r="U13" s="24">
        <v>287240</v>
      </c>
      <c r="V13" s="24">
        <v>382640</v>
      </c>
      <c r="W13" s="24">
        <v>900000</v>
      </c>
      <c r="X13" s="24">
        <v>6495009</v>
      </c>
      <c r="Y13" s="24">
        <v>-5595009</v>
      </c>
      <c r="Z13" s="6">
        <v>-86.14</v>
      </c>
      <c r="AA13" s="22">
        <v>6495009</v>
      </c>
    </row>
    <row r="14" spans="1:27" ht="12.75">
      <c r="A14" s="5" t="s">
        <v>40</v>
      </c>
      <c r="B14" s="3"/>
      <c r="C14" s="25"/>
      <c r="D14" s="25"/>
      <c r="E14" s="26">
        <v>7598783</v>
      </c>
      <c r="F14" s="27">
        <v>7598783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7598783</v>
      </c>
      <c r="Y14" s="27">
        <v>-7598783</v>
      </c>
      <c r="Z14" s="7">
        <v>-100</v>
      </c>
      <c r="AA14" s="25">
        <v>7598783</v>
      </c>
    </row>
    <row r="15" spans="1:27" ht="12.75">
      <c r="A15" s="2" t="s">
        <v>41</v>
      </c>
      <c r="B15" s="8"/>
      <c r="C15" s="19">
        <f aca="true" t="shared" si="2" ref="C15:Y15">SUM(C16:C18)</f>
        <v>6408202</v>
      </c>
      <c r="D15" s="19">
        <f>SUM(D16:D18)</f>
        <v>0</v>
      </c>
      <c r="E15" s="20">
        <f t="shared" si="2"/>
        <v>17730878</v>
      </c>
      <c r="F15" s="21">
        <f t="shared" si="2"/>
        <v>18185002</v>
      </c>
      <c r="G15" s="21">
        <f t="shared" si="2"/>
        <v>0</v>
      </c>
      <c r="H15" s="21">
        <f t="shared" si="2"/>
        <v>317277</v>
      </c>
      <c r="I15" s="21">
        <f t="shared" si="2"/>
        <v>343987</v>
      </c>
      <c r="J15" s="21">
        <f t="shared" si="2"/>
        <v>661264</v>
      </c>
      <c r="K15" s="21">
        <f t="shared" si="2"/>
        <v>390864</v>
      </c>
      <c r="L15" s="21">
        <f t="shared" si="2"/>
        <v>281234</v>
      </c>
      <c r="M15" s="21">
        <f t="shared" si="2"/>
        <v>707827</v>
      </c>
      <c r="N15" s="21">
        <f t="shared" si="2"/>
        <v>1379925</v>
      </c>
      <c r="O15" s="21">
        <f t="shared" si="2"/>
        <v>562040</v>
      </c>
      <c r="P15" s="21">
        <f t="shared" si="2"/>
        <v>160412</v>
      </c>
      <c r="Q15" s="21">
        <f t="shared" si="2"/>
        <v>2416602</v>
      </c>
      <c r="R15" s="21">
        <f t="shared" si="2"/>
        <v>3139054</v>
      </c>
      <c r="S15" s="21">
        <f t="shared" si="2"/>
        <v>251926</v>
      </c>
      <c r="T15" s="21">
        <f t="shared" si="2"/>
        <v>1075135</v>
      </c>
      <c r="U15" s="21">
        <f t="shared" si="2"/>
        <v>1887276</v>
      </c>
      <c r="V15" s="21">
        <f t="shared" si="2"/>
        <v>3214337</v>
      </c>
      <c r="W15" s="21">
        <f t="shared" si="2"/>
        <v>8394580</v>
      </c>
      <c r="X15" s="21">
        <f t="shared" si="2"/>
        <v>18185002</v>
      </c>
      <c r="Y15" s="21">
        <f t="shared" si="2"/>
        <v>-9790422</v>
      </c>
      <c r="Z15" s="4">
        <f>+IF(X15&lt;&gt;0,+(Y15/X15)*100,0)</f>
        <v>-53.83789344647859</v>
      </c>
      <c r="AA15" s="19">
        <f>SUM(AA16:AA18)</f>
        <v>18185002</v>
      </c>
    </row>
    <row r="16" spans="1:27" ht="12.75">
      <c r="A16" s="5" t="s">
        <v>42</v>
      </c>
      <c r="B16" s="3"/>
      <c r="C16" s="22">
        <v>6408202</v>
      </c>
      <c r="D16" s="22"/>
      <c r="E16" s="23">
        <v>17730878</v>
      </c>
      <c r="F16" s="24">
        <v>18185002</v>
      </c>
      <c r="G16" s="24"/>
      <c r="H16" s="24">
        <v>317277</v>
      </c>
      <c r="I16" s="24">
        <v>343987</v>
      </c>
      <c r="J16" s="24">
        <v>661264</v>
      </c>
      <c r="K16" s="24">
        <v>390864</v>
      </c>
      <c r="L16" s="24">
        <v>281234</v>
      </c>
      <c r="M16" s="24">
        <v>707827</v>
      </c>
      <c r="N16" s="24">
        <v>1379925</v>
      </c>
      <c r="O16" s="24">
        <v>562040</v>
      </c>
      <c r="P16" s="24">
        <v>160412</v>
      </c>
      <c r="Q16" s="24">
        <v>2416602</v>
      </c>
      <c r="R16" s="24">
        <v>3139054</v>
      </c>
      <c r="S16" s="24">
        <v>251926</v>
      </c>
      <c r="T16" s="24">
        <v>1075135</v>
      </c>
      <c r="U16" s="24">
        <v>1887276</v>
      </c>
      <c r="V16" s="24">
        <v>3214337</v>
      </c>
      <c r="W16" s="24">
        <v>8394580</v>
      </c>
      <c r="X16" s="24">
        <v>18185002</v>
      </c>
      <c r="Y16" s="24">
        <v>-9790422</v>
      </c>
      <c r="Z16" s="6">
        <v>-53.84</v>
      </c>
      <c r="AA16" s="22">
        <v>18185002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106576559</v>
      </c>
      <c r="D25" s="40">
        <f>+D5+D9+D15+D19+D24</f>
        <v>0</v>
      </c>
      <c r="E25" s="41">
        <f t="shared" si="4"/>
        <v>104032059</v>
      </c>
      <c r="F25" s="42">
        <f t="shared" si="4"/>
        <v>106219180</v>
      </c>
      <c r="G25" s="42">
        <f t="shared" si="4"/>
        <v>37459754</v>
      </c>
      <c r="H25" s="42">
        <f t="shared" si="4"/>
        <v>615605</v>
      </c>
      <c r="I25" s="42">
        <f t="shared" si="4"/>
        <v>846561</v>
      </c>
      <c r="J25" s="42">
        <f t="shared" si="4"/>
        <v>38921920</v>
      </c>
      <c r="K25" s="42">
        <f t="shared" si="4"/>
        <v>1328854</v>
      </c>
      <c r="L25" s="42">
        <f t="shared" si="4"/>
        <v>368048</v>
      </c>
      <c r="M25" s="42">
        <f t="shared" si="4"/>
        <v>31194104</v>
      </c>
      <c r="N25" s="42">
        <f t="shared" si="4"/>
        <v>32891006</v>
      </c>
      <c r="O25" s="42">
        <f t="shared" si="4"/>
        <v>1083962</v>
      </c>
      <c r="P25" s="42">
        <f t="shared" si="4"/>
        <v>1486770</v>
      </c>
      <c r="Q25" s="42">
        <f t="shared" si="4"/>
        <v>25310288</v>
      </c>
      <c r="R25" s="42">
        <f t="shared" si="4"/>
        <v>27881020</v>
      </c>
      <c r="S25" s="42">
        <f t="shared" si="4"/>
        <v>923274</v>
      </c>
      <c r="T25" s="42">
        <f t="shared" si="4"/>
        <v>1369862</v>
      </c>
      <c r="U25" s="42">
        <f t="shared" si="4"/>
        <v>2912599</v>
      </c>
      <c r="V25" s="42">
        <f t="shared" si="4"/>
        <v>5205735</v>
      </c>
      <c r="W25" s="42">
        <f t="shared" si="4"/>
        <v>104899681</v>
      </c>
      <c r="X25" s="42">
        <f t="shared" si="4"/>
        <v>106219180</v>
      </c>
      <c r="Y25" s="42">
        <f t="shared" si="4"/>
        <v>-1319499</v>
      </c>
      <c r="Z25" s="43">
        <f>+IF(X25&lt;&gt;0,+(Y25/X25)*100,0)</f>
        <v>-1.242241749559731</v>
      </c>
      <c r="AA25" s="40">
        <f>+AA5+AA9+AA15+AA19+AA24</f>
        <v>106219180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62596746</v>
      </c>
      <c r="D28" s="19">
        <f>SUM(D29:D31)</f>
        <v>0</v>
      </c>
      <c r="E28" s="20">
        <f t="shared" si="5"/>
        <v>69438899</v>
      </c>
      <c r="F28" s="21">
        <f t="shared" si="5"/>
        <v>67607559</v>
      </c>
      <c r="G28" s="21">
        <f t="shared" si="5"/>
        <v>4257842</v>
      </c>
      <c r="H28" s="21">
        <f t="shared" si="5"/>
        <v>4200483</v>
      </c>
      <c r="I28" s="21">
        <f t="shared" si="5"/>
        <v>6309669</v>
      </c>
      <c r="J28" s="21">
        <f t="shared" si="5"/>
        <v>14767994</v>
      </c>
      <c r="K28" s="21">
        <f t="shared" si="5"/>
        <v>5471635</v>
      </c>
      <c r="L28" s="21">
        <f t="shared" si="5"/>
        <v>8739805</v>
      </c>
      <c r="M28" s="21">
        <f t="shared" si="5"/>
        <v>6421759</v>
      </c>
      <c r="N28" s="21">
        <f t="shared" si="5"/>
        <v>20633199</v>
      </c>
      <c r="O28" s="21">
        <f t="shared" si="5"/>
        <v>4094809</v>
      </c>
      <c r="P28" s="21">
        <f t="shared" si="5"/>
        <v>4899387</v>
      </c>
      <c r="Q28" s="21">
        <f t="shared" si="5"/>
        <v>8561042</v>
      </c>
      <c r="R28" s="21">
        <f t="shared" si="5"/>
        <v>17555238</v>
      </c>
      <c r="S28" s="21">
        <f t="shared" si="5"/>
        <v>3930337</v>
      </c>
      <c r="T28" s="21">
        <f t="shared" si="5"/>
        <v>5114484</v>
      </c>
      <c r="U28" s="21">
        <f t="shared" si="5"/>
        <v>5435016</v>
      </c>
      <c r="V28" s="21">
        <f t="shared" si="5"/>
        <v>14479837</v>
      </c>
      <c r="W28" s="21">
        <f t="shared" si="5"/>
        <v>67436268</v>
      </c>
      <c r="X28" s="21">
        <f t="shared" si="5"/>
        <v>67607559</v>
      </c>
      <c r="Y28" s="21">
        <f t="shared" si="5"/>
        <v>-171291</v>
      </c>
      <c r="Z28" s="4">
        <f>+IF(X28&lt;&gt;0,+(Y28/X28)*100,0)</f>
        <v>-0.2533607225783732</v>
      </c>
      <c r="AA28" s="19">
        <f>SUM(AA29:AA31)</f>
        <v>67607559</v>
      </c>
    </row>
    <row r="29" spans="1:27" ht="12.75">
      <c r="A29" s="5" t="s">
        <v>32</v>
      </c>
      <c r="B29" s="3"/>
      <c r="C29" s="22">
        <v>13559284</v>
      </c>
      <c r="D29" s="22"/>
      <c r="E29" s="23">
        <v>15798932</v>
      </c>
      <c r="F29" s="24">
        <v>16573303</v>
      </c>
      <c r="G29" s="24">
        <v>1140015</v>
      </c>
      <c r="H29" s="24">
        <v>1260952</v>
      </c>
      <c r="I29" s="24">
        <v>1221228</v>
      </c>
      <c r="J29" s="24">
        <v>3622195</v>
      </c>
      <c r="K29" s="24">
        <v>1592214</v>
      </c>
      <c r="L29" s="24">
        <v>1469574</v>
      </c>
      <c r="M29" s="24">
        <v>1498542</v>
      </c>
      <c r="N29" s="24">
        <v>4560330</v>
      </c>
      <c r="O29" s="24">
        <v>1126876</v>
      </c>
      <c r="P29" s="24">
        <v>1461105</v>
      </c>
      <c r="Q29" s="24">
        <v>1383761</v>
      </c>
      <c r="R29" s="24">
        <v>3971742</v>
      </c>
      <c r="S29" s="24">
        <v>993527</v>
      </c>
      <c r="T29" s="24">
        <v>978632</v>
      </c>
      <c r="U29" s="24">
        <v>1310845</v>
      </c>
      <c r="V29" s="24">
        <v>3283004</v>
      </c>
      <c r="W29" s="24">
        <v>15437271</v>
      </c>
      <c r="X29" s="24">
        <v>16573303</v>
      </c>
      <c r="Y29" s="24">
        <v>-1136032</v>
      </c>
      <c r="Z29" s="6">
        <v>-6.85</v>
      </c>
      <c r="AA29" s="22">
        <v>16573303</v>
      </c>
    </row>
    <row r="30" spans="1:27" ht="12.75">
      <c r="A30" s="5" t="s">
        <v>33</v>
      </c>
      <c r="B30" s="3"/>
      <c r="C30" s="25">
        <v>45290050</v>
      </c>
      <c r="D30" s="25"/>
      <c r="E30" s="26">
        <v>49781189</v>
      </c>
      <c r="F30" s="27">
        <v>47123307</v>
      </c>
      <c r="G30" s="27">
        <v>2849202</v>
      </c>
      <c r="H30" s="27">
        <v>2576834</v>
      </c>
      <c r="I30" s="27">
        <v>4798297</v>
      </c>
      <c r="J30" s="27">
        <v>10224333</v>
      </c>
      <c r="K30" s="27">
        <v>3544461</v>
      </c>
      <c r="L30" s="27">
        <v>6755133</v>
      </c>
      <c r="M30" s="27">
        <v>4536365</v>
      </c>
      <c r="N30" s="27">
        <v>14835959</v>
      </c>
      <c r="O30" s="27">
        <v>2712037</v>
      </c>
      <c r="P30" s="27">
        <v>3178179</v>
      </c>
      <c r="Q30" s="27">
        <v>6840768</v>
      </c>
      <c r="R30" s="27">
        <v>12730984</v>
      </c>
      <c r="S30" s="27">
        <v>2681144</v>
      </c>
      <c r="T30" s="27">
        <v>3876287</v>
      </c>
      <c r="U30" s="27">
        <v>3853897</v>
      </c>
      <c r="V30" s="27">
        <v>10411328</v>
      </c>
      <c r="W30" s="27">
        <v>48202604</v>
      </c>
      <c r="X30" s="27">
        <v>47123307</v>
      </c>
      <c r="Y30" s="27">
        <v>1079297</v>
      </c>
      <c r="Z30" s="7">
        <v>2.29</v>
      </c>
      <c r="AA30" s="25">
        <v>47123307</v>
      </c>
    </row>
    <row r="31" spans="1:27" ht="12.75">
      <c r="A31" s="5" t="s">
        <v>34</v>
      </c>
      <c r="B31" s="3"/>
      <c r="C31" s="22">
        <v>3747412</v>
      </c>
      <c r="D31" s="22"/>
      <c r="E31" s="23">
        <v>3858778</v>
      </c>
      <c r="F31" s="24">
        <v>3910949</v>
      </c>
      <c r="G31" s="24">
        <v>268625</v>
      </c>
      <c r="H31" s="24">
        <v>362697</v>
      </c>
      <c r="I31" s="24">
        <v>290144</v>
      </c>
      <c r="J31" s="24">
        <v>921466</v>
      </c>
      <c r="K31" s="24">
        <v>334960</v>
      </c>
      <c r="L31" s="24">
        <v>515098</v>
      </c>
      <c r="M31" s="24">
        <v>386852</v>
      </c>
      <c r="N31" s="24">
        <v>1236910</v>
      </c>
      <c r="O31" s="24">
        <v>255896</v>
      </c>
      <c r="P31" s="24">
        <v>260103</v>
      </c>
      <c r="Q31" s="24">
        <v>336513</v>
      </c>
      <c r="R31" s="24">
        <v>852512</v>
      </c>
      <c r="S31" s="24">
        <v>255666</v>
      </c>
      <c r="T31" s="24">
        <v>259565</v>
      </c>
      <c r="U31" s="24">
        <v>270274</v>
      </c>
      <c r="V31" s="24">
        <v>785505</v>
      </c>
      <c r="W31" s="24">
        <v>3796393</v>
      </c>
      <c r="X31" s="24">
        <v>3910949</v>
      </c>
      <c r="Y31" s="24">
        <v>-114556</v>
      </c>
      <c r="Z31" s="6">
        <v>-2.93</v>
      </c>
      <c r="AA31" s="22">
        <v>3910949</v>
      </c>
    </row>
    <row r="32" spans="1:27" ht="12.75">
      <c r="A32" s="2" t="s">
        <v>35</v>
      </c>
      <c r="B32" s="3"/>
      <c r="C32" s="19">
        <f aca="true" t="shared" si="6" ref="C32:Y32">SUM(C33:C37)</f>
        <v>19751417</v>
      </c>
      <c r="D32" s="19">
        <f>SUM(D33:D37)</f>
        <v>0</v>
      </c>
      <c r="E32" s="20">
        <f t="shared" si="6"/>
        <v>14345112</v>
      </c>
      <c r="F32" s="21">
        <f t="shared" si="6"/>
        <v>17553761</v>
      </c>
      <c r="G32" s="21">
        <f t="shared" si="6"/>
        <v>1251233</v>
      </c>
      <c r="H32" s="21">
        <f t="shared" si="6"/>
        <v>1128365</v>
      </c>
      <c r="I32" s="21">
        <f t="shared" si="6"/>
        <v>1205948</v>
      </c>
      <c r="J32" s="21">
        <f t="shared" si="6"/>
        <v>3585546</v>
      </c>
      <c r="K32" s="21">
        <f t="shared" si="6"/>
        <v>1249123</v>
      </c>
      <c r="L32" s="21">
        <f t="shared" si="6"/>
        <v>1954323</v>
      </c>
      <c r="M32" s="21">
        <f t="shared" si="6"/>
        <v>1456915</v>
      </c>
      <c r="N32" s="21">
        <f t="shared" si="6"/>
        <v>4660361</v>
      </c>
      <c r="O32" s="21">
        <f t="shared" si="6"/>
        <v>1260205</v>
      </c>
      <c r="P32" s="21">
        <f t="shared" si="6"/>
        <v>1374332</v>
      </c>
      <c r="Q32" s="21">
        <f t="shared" si="6"/>
        <v>1589530</v>
      </c>
      <c r="R32" s="21">
        <f t="shared" si="6"/>
        <v>4224067</v>
      </c>
      <c r="S32" s="21">
        <f t="shared" si="6"/>
        <v>1489674</v>
      </c>
      <c r="T32" s="21">
        <f t="shared" si="6"/>
        <v>1611886</v>
      </c>
      <c r="U32" s="21">
        <f t="shared" si="6"/>
        <v>1686442</v>
      </c>
      <c r="V32" s="21">
        <f t="shared" si="6"/>
        <v>4788002</v>
      </c>
      <c r="W32" s="21">
        <f t="shared" si="6"/>
        <v>17257976</v>
      </c>
      <c r="X32" s="21">
        <f t="shared" si="6"/>
        <v>17553761</v>
      </c>
      <c r="Y32" s="21">
        <f t="shared" si="6"/>
        <v>-295785</v>
      </c>
      <c r="Z32" s="4">
        <f>+IF(X32&lt;&gt;0,+(Y32/X32)*100,0)</f>
        <v>-1.6850235114856584</v>
      </c>
      <c r="AA32" s="19">
        <f>SUM(AA33:AA37)</f>
        <v>17553761</v>
      </c>
    </row>
    <row r="33" spans="1:27" ht="12.75">
      <c r="A33" s="5" t="s">
        <v>36</v>
      </c>
      <c r="B33" s="3"/>
      <c r="C33" s="22">
        <v>9535994</v>
      </c>
      <c r="D33" s="22"/>
      <c r="E33" s="23">
        <v>2665784</v>
      </c>
      <c r="F33" s="24">
        <v>5132196</v>
      </c>
      <c r="G33" s="24">
        <v>456703</v>
      </c>
      <c r="H33" s="24">
        <v>356107</v>
      </c>
      <c r="I33" s="24">
        <v>370670</v>
      </c>
      <c r="J33" s="24">
        <v>1183480</v>
      </c>
      <c r="K33" s="24">
        <v>372811</v>
      </c>
      <c r="L33" s="24">
        <v>602030</v>
      </c>
      <c r="M33" s="24">
        <v>363759</v>
      </c>
      <c r="N33" s="24">
        <v>1338600</v>
      </c>
      <c r="O33" s="24">
        <v>352200</v>
      </c>
      <c r="P33" s="24">
        <v>335854</v>
      </c>
      <c r="Q33" s="24">
        <v>533548</v>
      </c>
      <c r="R33" s="24">
        <v>1221602</v>
      </c>
      <c r="S33" s="24">
        <v>575220</v>
      </c>
      <c r="T33" s="24">
        <v>354442</v>
      </c>
      <c r="U33" s="24">
        <v>548812</v>
      </c>
      <c r="V33" s="24">
        <v>1478474</v>
      </c>
      <c r="W33" s="24">
        <v>5222156</v>
      </c>
      <c r="X33" s="24">
        <v>5132196</v>
      </c>
      <c r="Y33" s="24">
        <v>89960</v>
      </c>
      <c r="Z33" s="6">
        <v>1.75</v>
      </c>
      <c r="AA33" s="22">
        <v>5132196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>
        <v>3587037</v>
      </c>
      <c r="D36" s="22"/>
      <c r="E36" s="23">
        <v>3623660</v>
      </c>
      <c r="F36" s="24">
        <v>5499483</v>
      </c>
      <c r="G36" s="24">
        <v>418430</v>
      </c>
      <c r="H36" s="24">
        <v>319625</v>
      </c>
      <c r="I36" s="24">
        <v>304840</v>
      </c>
      <c r="J36" s="24">
        <v>1042895</v>
      </c>
      <c r="K36" s="24">
        <v>341165</v>
      </c>
      <c r="L36" s="24">
        <v>571795</v>
      </c>
      <c r="M36" s="24">
        <v>390091</v>
      </c>
      <c r="N36" s="24">
        <v>1303051</v>
      </c>
      <c r="O36" s="24">
        <v>335349</v>
      </c>
      <c r="P36" s="24">
        <v>345261</v>
      </c>
      <c r="Q36" s="24">
        <v>461273</v>
      </c>
      <c r="R36" s="24">
        <v>1141883</v>
      </c>
      <c r="S36" s="24">
        <v>365141</v>
      </c>
      <c r="T36" s="24">
        <v>721765</v>
      </c>
      <c r="U36" s="24">
        <v>546499</v>
      </c>
      <c r="V36" s="24">
        <v>1633405</v>
      </c>
      <c r="W36" s="24">
        <v>5121234</v>
      </c>
      <c r="X36" s="24">
        <v>5499483</v>
      </c>
      <c r="Y36" s="24">
        <v>-378249</v>
      </c>
      <c r="Z36" s="6">
        <v>-6.88</v>
      </c>
      <c r="AA36" s="22">
        <v>5499483</v>
      </c>
    </row>
    <row r="37" spans="1:27" ht="12.75">
      <c r="A37" s="5" t="s">
        <v>40</v>
      </c>
      <c r="B37" s="3"/>
      <c r="C37" s="25">
        <v>6628386</v>
      </c>
      <c r="D37" s="25"/>
      <c r="E37" s="26">
        <v>8055668</v>
      </c>
      <c r="F37" s="27">
        <v>6922082</v>
      </c>
      <c r="G37" s="27">
        <v>376100</v>
      </c>
      <c r="H37" s="27">
        <v>452633</v>
      </c>
      <c r="I37" s="27">
        <v>530438</v>
      </c>
      <c r="J37" s="27">
        <v>1359171</v>
      </c>
      <c r="K37" s="27">
        <v>535147</v>
      </c>
      <c r="L37" s="27">
        <v>780498</v>
      </c>
      <c r="M37" s="27">
        <v>703065</v>
      </c>
      <c r="N37" s="27">
        <v>2018710</v>
      </c>
      <c r="O37" s="27">
        <v>572656</v>
      </c>
      <c r="P37" s="27">
        <v>693217</v>
      </c>
      <c r="Q37" s="27">
        <v>594709</v>
      </c>
      <c r="R37" s="27">
        <v>1860582</v>
      </c>
      <c r="S37" s="27">
        <v>549313</v>
      </c>
      <c r="T37" s="27">
        <v>535679</v>
      </c>
      <c r="U37" s="27">
        <v>591131</v>
      </c>
      <c r="V37" s="27">
        <v>1676123</v>
      </c>
      <c r="W37" s="27">
        <v>6914586</v>
      </c>
      <c r="X37" s="27">
        <v>6922082</v>
      </c>
      <c r="Y37" s="27">
        <v>-7496</v>
      </c>
      <c r="Z37" s="7">
        <v>-0.11</v>
      </c>
      <c r="AA37" s="25">
        <v>6922082</v>
      </c>
    </row>
    <row r="38" spans="1:27" ht="12.75">
      <c r="A38" s="2" t="s">
        <v>41</v>
      </c>
      <c r="B38" s="8"/>
      <c r="C38" s="19">
        <f aca="true" t="shared" si="7" ref="C38:Y38">SUM(C39:C41)</f>
        <v>17488072</v>
      </c>
      <c r="D38" s="19">
        <f>SUM(D39:D41)</f>
        <v>0</v>
      </c>
      <c r="E38" s="20">
        <f t="shared" si="7"/>
        <v>18297048</v>
      </c>
      <c r="F38" s="21">
        <f t="shared" si="7"/>
        <v>19320542</v>
      </c>
      <c r="G38" s="21">
        <f t="shared" si="7"/>
        <v>1246371</v>
      </c>
      <c r="H38" s="21">
        <f t="shared" si="7"/>
        <v>1326560</v>
      </c>
      <c r="I38" s="21">
        <f t="shared" si="7"/>
        <v>1335838</v>
      </c>
      <c r="J38" s="21">
        <f t="shared" si="7"/>
        <v>3908769</v>
      </c>
      <c r="K38" s="21">
        <f t="shared" si="7"/>
        <v>1247449</v>
      </c>
      <c r="L38" s="21">
        <f t="shared" si="7"/>
        <v>2096467</v>
      </c>
      <c r="M38" s="21">
        <f t="shared" si="7"/>
        <v>1785277</v>
      </c>
      <c r="N38" s="21">
        <f t="shared" si="7"/>
        <v>5129193</v>
      </c>
      <c r="O38" s="21">
        <f t="shared" si="7"/>
        <v>1059660</v>
      </c>
      <c r="P38" s="21">
        <f t="shared" si="7"/>
        <v>2076204</v>
      </c>
      <c r="Q38" s="21">
        <f t="shared" si="7"/>
        <v>2134223</v>
      </c>
      <c r="R38" s="21">
        <f t="shared" si="7"/>
        <v>5270087</v>
      </c>
      <c r="S38" s="21">
        <f t="shared" si="7"/>
        <v>1107440</v>
      </c>
      <c r="T38" s="21">
        <f t="shared" si="7"/>
        <v>1574436</v>
      </c>
      <c r="U38" s="21">
        <f t="shared" si="7"/>
        <v>3043305</v>
      </c>
      <c r="V38" s="21">
        <f t="shared" si="7"/>
        <v>5725181</v>
      </c>
      <c r="W38" s="21">
        <f t="shared" si="7"/>
        <v>20033230</v>
      </c>
      <c r="X38" s="21">
        <f t="shared" si="7"/>
        <v>19320542</v>
      </c>
      <c r="Y38" s="21">
        <f t="shared" si="7"/>
        <v>712688</v>
      </c>
      <c r="Z38" s="4">
        <f>+IF(X38&lt;&gt;0,+(Y38/X38)*100,0)</f>
        <v>3.688757799858824</v>
      </c>
      <c r="AA38" s="19">
        <f>SUM(AA39:AA41)</f>
        <v>19320542</v>
      </c>
    </row>
    <row r="39" spans="1:27" ht="12.75">
      <c r="A39" s="5" t="s">
        <v>42</v>
      </c>
      <c r="B39" s="3"/>
      <c r="C39" s="22">
        <v>17488072</v>
      </c>
      <c r="D39" s="22"/>
      <c r="E39" s="23">
        <v>18297048</v>
      </c>
      <c r="F39" s="24">
        <v>19320542</v>
      </c>
      <c r="G39" s="24">
        <v>1246371</v>
      </c>
      <c r="H39" s="24">
        <v>1326560</v>
      </c>
      <c r="I39" s="24">
        <v>1335838</v>
      </c>
      <c r="J39" s="24">
        <v>3908769</v>
      </c>
      <c r="K39" s="24">
        <v>1247449</v>
      </c>
      <c r="L39" s="24">
        <v>2096467</v>
      </c>
      <c r="M39" s="24">
        <v>1785277</v>
      </c>
      <c r="N39" s="24">
        <v>5129193</v>
      </c>
      <c r="O39" s="24">
        <v>1059660</v>
      </c>
      <c r="P39" s="24">
        <v>2076204</v>
      </c>
      <c r="Q39" s="24">
        <v>2134223</v>
      </c>
      <c r="R39" s="24">
        <v>5270087</v>
      </c>
      <c r="S39" s="24">
        <v>1107440</v>
      </c>
      <c r="T39" s="24">
        <v>1574436</v>
      </c>
      <c r="U39" s="24">
        <v>3043305</v>
      </c>
      <c r="V39" s="24">
        <v>5725181</v>
      </c>
      <c r="W39" s="24">
        <v>20033230</v>
      </c>
      <c r="X39" s="24">
        <v>19320542</v>
      </c>
      <c r="Y39" s="24">
        <v>712688</v>
      </c>
      <c r="Z39" s="6">
        <v>3.69</v>
      </c>
      <c r="AA39" s="22">
        <v>19320542</v>
      </c>
    </row>
    <row r="40" spans="1:27" ht="12.75">
      <c r="A40" s="5" t="s">
        <v>43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/>
      <c r="AA40" s="22"/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99836235</v>
      </c>
      <c r="D48" s="40">
        <f>+D28+D32+D38+D42+D47</f>
        <v>0</v>
      </c>
      <c r="E48" s="41">
        <f t="shared" si="9"/>
        <v>102081059</v>
      </c>
      <c r="F48" s="42">
        <f t="shared" si="9"/>
        <v>104481862</v>
      </c>
      <c r="G48" s="42">
        <f t="shared" si="9"/>
        <v>6755446</v>
      </c>
      <c r="H48" s="42">
        <f t="shared" si="9"/>
        <v>6655408</v>
      </c>
      <c r="I48" s="42">
        <f t="shared" si="9"/>
        <v>8851455</v>
      </c>
      <c r="J48" s="42">
        <f t="shared" si="9"/>
        <v>22262309</v>
      </c>
      <c r="K48" s="42">
        <f t="shared" si="9"/>
        <v>7968207</v>
      </c>
      <c r="L48" s="42">
        <f t="shared" si="9"/>
        <v>12790595</v>
      </c>
      <c r="M48" s="42">
        <f t="shared" si="9"/>
        <v>9663951</v>
      </c>
      <c r="N48" s="42">
        <f t="shared" si="9"/>
        <v>30422753</v>
      </c>
      <c r="O48" s="42">
        <f t="shared" si="9"/>
        <v>6414674</v>
      </c>
      <c r="P48" s="42">
        <f t="shared" si="9"/>
        <v>8349923</v>
      </c>
      <c r="Q48" s="42">
        <f t="shared" si="9"/>
        <v>12284795</v>
      </c>
      <c r="R48" s="42">
        <f t="shared" si="9"/>
        <v>27049392</v>
      </c>
      <c r="S48" s="42">
        <f t="shared" si="9"/>
        <v>6527451</v>
      </c>
      <c r="T48" s="42">
        <f t="shared" si="9"/>
        <v>8300806</v>
      </c>
      <c r="U48" s="42">
        <f t="shared" si="9"/>
        <v>10164763</v>
      </c>
      <c r="V48" s="42">
        <f t="shared" si="9"/>
        <v>24993020</v>
      </c>
      <c r="W48" s="42">
        <f t="shared" si="9"/>
        <v>104727474</v>
      </c>
      <c r="X48" s="42">
        <f t="shared" si="9"/>
        <v>104481862</v>
      </c>
      <c r="Y48" s="42">
        <f t="shared" si="9"/>
        <v>245612</v>
      </c>
      <c r="Z48" s="43">
        <f>+IF(X48&lt;&gt;0,+(Y48/X48)*100,0)</f>
        <v>0.2350762087298942</v>
      </c>
      <c r="AA48" s="40">
        <f>+AA28+AA32+AA38+AA42+AA47</f>
        <v>104481862</v>
      </c>
    </row>
    <row r="49" spans="1:27" ht="12.75">
      <c r="A49" s="14" t="s">
        <v>88</v>
      </c>
      <c r="B49" s="15"/>
      <c r="C49" s="44">
        <f aca="true" t="shared" si="10" ref="C49:Y49">+C25-C48</f>
        <v>6740324</v>
      </c>
      <c r="D49" s="44">
        <f>+D25-D48</f>
        <v>0</v>
      </c>
      <c r="E49" s="45">
        <f t="shared" si="10"/>
        <v>1951000</v>
      </c>
      <c r="F49" s="46">
        <f t="shared" si="10"/>
        <v>1737318</v>
      </c>
      <c r="G49" s="46">
        <f t="shared" si="10"/>
        <v>30704308</v>
      </c>
      <c r="H49" s="46">
        <f t="shared" si="10"/>
        <v>-6039803</v>
      </c>
      <c r="I49" s="46">
        <f t="shared" si="10"/>
        <v>-8004894</v>
      </c>
      <c r="J49" s="46">
        <f t="shared" si="10"/>
        <v>16659611</v>
      </c>
      <c r="K49" s="46">
        <f t="shared" si="10"/>
        <v>-6639353</v>
      </c>
      <c r="L49" s="46">
        <f t="shared" si="10"/>
        <v>-12422547</v>
      </c>
      <c r="M49" s="46">
        <f t="shared" si="10"/>
        <v>21530153</v>
      </c>
      <c r="N49" s="46">
        <f t="shared" si="10"/>
        <v>2468253</v>
      </c>
      <c r="O49" s="46">
        <f t="shared" si="10"/>
        <v>-5330712</v>
      </c>
      <c r="P49" s="46">
        <f t="shared" si="10"/>
        <v>-6863153</v>
      </c>
      <c r="Q49" s="46">
        <f t="shared" si="10"/>
        <v>13025493</v>
      </c>
      <c r="R49" s="46">
        <f t="shared" si="10"/>
        <v>831628</v>
      </c>
      <c r="S49" s="46">
        <f t="shared" si="10"/>
        <v>-5604177</v>
      </c>
      <c r="T49" s="46">
        <f t="shared" si="10"/>
        <v>-6930944</v>
      </c>
      <c r="U49" s="46">
        <f t="shared" si="10"/>
        <v>-7252164</v>
      </c>
      <c r="V49" s="46">
        <f t="shared" si="10"/>
        <v>-19787285</v>
      </c>
      <c r="W49" s="46">
        <f t="shared" si="10"/>
        <v>172207</v>
      </c>
      <c r="X49" s="46">
        <f>IF(F25=F48,0,X25-X48)</f>
        <v>1737318</v>
      </c>
      <c r="Y49" s="46">
        <f t="shared" si="10"/>
        <v>-1565111</v>
      </c>
      <c r="Z49" s="47">
        <f>+IF(X49&lt;&gt;0,+(Y49/X49)*100,0)</f>
        <v>-90.0877674668656</v>
      </c>
      <c r="AA49" s="44">
        <f>+AA25-AA48</f>
        <v>1737318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28022097</v>
      </c>
      <c r="D5" s="19">
        <f>SUM(D6:D8)</f>
        <v>0</v>
      </c>
      <c r="E5" s="20">
        <f t="shared" si="0"/>
        <v>35625826</v>
      </c>
      <c r="F5" s="21">
        <f t="shared" si="0"/>
        <v>35625826</v>
      </c>
      <c r="G5" s="21">
        <f t="shared" si="0"/>
        <v>28493174</v>
      </c>
      <c r="H5" s="21">
        <f t="shared" si="0"/>
        <v>-1398339</v>
      </c>
      <c r="I5" s="21">
        <f t="shared" si="0"/>
        <v>-306438</v>
      </c>
      <c r="J5" s="21">
        <f t="shared" si="0"/>
        <v>26788397</v>
      </c>
      <c r="K5" s="21">
        <f t="shared" si="0"/>
        <v>-172143</v>
      </c>
      <c r="L5" s="21">
        <f t="shared" si="0"/>
        <v>-201600</v>
      </c>
      <c r="M5" s="21">
        <f t="shared" si="0"/>
        <v>3607226</v>
      </c>
      <c r="N5" s="21">
        <f t="shared" si="0"/>
        <v>3233483</v>
      </c>
      <c r="O5" s="21">
        <f t="shared" si="0"/>
        <v>360868</v>
      </c>
      <c r="P5" s="21">
        <f t="shared" si="0"/>
        <v>196611</v>
      </c>
      <c r="Q5" s="21">
        <f t="shared" si="0"/>
        <v>2551871</v>
      </c>
      <c r="R5" s="21">
        <f t="shared" si="0"/>
        <v>3109350</v>
      </c>
      <c r="S5" s="21">
        <f t="shared" si="0"/>
        <v>149958</v>
      </c>
      <c r="T5" s="21">
        <f t="shared" si="0"/>
        <v>0</v>
      </c>
      <c r="U5" s="21">
        <f t="shared" si="0"/>
        <v>0</v>
      </c>
      <c r="V5" s="21">
        <f t="shared" si="0"/>
        <v>149958</v>
      </c>
      <c r="W5" s="21">
        <f t="shared" si="0"/>
        <v>33281188</v>
      </c>
      <c r="X5" s="21">
        <f t="shared" si="0"/>
        <v>35625826</v>
      </c>
      <c r="Y5" s="21">
        <f t="shared" si="0"/>
        <v>-2344638</v>
      </c>
      <c r="Z5" s="4">
        <f>+IF(X5&lt;&gt;0,+(Y5/X5)*100,0)</f>
        <v>-6.581287406501116</v>
      </c>
      <c r="AA5" s="19">
        <f>SUM(AA6:AA8)</f>
        <v>35625826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28022097</v>
      </c>
      <c r="D7" s="25"/>
      <c r="E7" s="26">
        <v>35625826</v>
      </c>
      <c r="F7" s="27">
        <v>35625826</v>
      </c>
      <c r="G7" s="27">
        <v>28493174</v>
      </c>
      <c r="H7" s="27">
        <v>-1398339</v>
      </c>
      <c r="I7" s="27">
        <v>-306438</v>
      </c>
      <c r="J7" s="27">
        <v>26788397</v>
      </c>
      <c r="K7" s="27">
        <v>-172143</v>
      </c>
      <c r="L7" s="27">
        <v>-201600</v>
      </c>
      <c r="M7" s="27">
        <v>3607226</v>
      </c>
      <c r="N7" s="27">
        <v>3233483</v>
      </c>
      <c r="O7" s="27">
        <v>360868</v>
      </c>
      <c r="P7" s="27">
        <v>196611</v>
      </c>
      <c r="Q7" s="27">
        <v>2551871</v>
      </c>
      <c r="R7" s="27">
        <v>3109350</v>
      </c>
      <c r="S7" s="27">
        <v>149958</v>
      </c>
      <c r="T7" s="27"/>
      <c r="U7" s="27"/>
      <c r="V7" s="27">
        <v>149958</v>
      </c>
      <c r="W7" s="27">
        <v>33281188</v>
      </c>
      <c r="X7" s="27">
        <v>35625826</v>
      </c>
      <c r="Y7" s="27">
        <v>-2344638</v>
      </c>
      <c r="Z7" s="7">
        <v>-6.58</v>
      </c>
      <c r="AA7" s="25">
        <v>35625826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1496268</v>
      </c>
      <c r="D9" s="19">
        <f>SUM(D10:D14)</f>
        <v>0</v>
      </c>
      <c r="E9" s="20">
        <f t="shared" si="1"/>
        <v>2614425</v>
      </c>
      <c r="F9" s="21">
        <f t="shared" si="1"/>
        <v>2614425</v>
      </c>
      <c r="G9" s="21">
        <f t="shared" si="1"/>
        <v>49551</v>
      </c>
      <c r="H9" s="21">
        <f t="shared" si="1"/>
        <v>47594</v>
      </c>
      <c r="I9" s="21">
        <f t="shared" si="1"/>
        <v>150212</v>
      </c>
      <c r="J9" s="21">
        <f t="shared" si="1"/>
        <v>247357</v>
      </c>
      <c r="K9" s="21">
        <f t="shared" si="1"/>
        <v>84960</v>
      </c>
      <c r="L9" s="21">
        <f t="shared" si="1"/>
        <v>76030</v>
      </c>
      <c r="M9" s="21">
        <f t="shared" si="1"/>
        <v>189960</v>
      </c>
      <c r="N9" s="21">
        <f t="shared" si="1"/>
        <v>350950</v>
      </c>
      <c r="O9" s="21">
        <f t="shared" si="1"/>
        <v>106342</v>
      </c>
      <c r="P9" s="21">
        <f t="shared" si="1"/>
        <v>88494</v>
      </c>
      <c r="Q9" s="21">
        <f t="shared" si="1"/>
        <v>15592</v>
      </c>
      <c r="R9" s="21">
        <f t="shared" si="1"/>
        <v>210428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808735</v>
      </c>
      <c r="X9" s="21">
        <f t="shared" si="1"/>
        <v>2614425</v>
      </c>
      <c r="Y9" s="21">
        <f t="shared" si="1"/>
        <v>-1805690</v>
      </c>
      <c r="Z9" s="4">
        <f>+IF(X9&lt;&gt;0,+(Y9/X9)*100,0)</f>
        <v>-69.06642952083153</v>
      </c>
      <c r="AA9" s="19">
        <f>SUM(AA10:AA14)</f>
        <v>2614425</v>
      </c>
    </row>
    <row r="10" spans="1:27" ht="12.75">
      <c r="A10" s="5" t="s">
        <v>36</v>
      </c>
      <c r="B10" s="3"/>
      <c r="C10" s="22">
        <v>732437</v>
      </c>
      <c r="D10" s="22"/>
      <c r="E10" s="23">
        <v>1206086</v>
      </c>
      <c r="F10" s="24">
        <v>1206086</v>
      </c>
      <c r="G10" s="24">
        <v>772</v>
      </c>
      <c r="H10" s="24">
        <v>-3099</v>
      </c>
      <c r="I10" s="24">
        <v>-3076</v>
      </c>
      <c r="J10" s="24">
        <v>-5403</v>
      </c>
      <c r="K10" s="24">
        <v>-2457</v>
      </c>
      <c r="L10" s="24">
        <v>-2888</v>
      </c>
      <c r="M10" s="24"/>
      <c r="N10" s="24">
        <v>-5345</v>
      </c>
      <c r="O10" s="24"/>
      <c r="P10" s="24">
        <v>-825</v>
      </c>
      <c r="Q10" s="24">
        <v>-7199</v>
      </c>
      <c r="R10" s="24">
        <v>-8024</v>
      </c>
      <c r="S10" s="24"/>
      <c r="T10" s="24"/>
      <c r="U10" s="24"/>
      <c r="V10" s="24"/>
      <c r="W10" s="24">
        <v>-18772</v>
      </c>
      <c r="X10" s="24">
        <v>1206086</v>
      </c>
      <c r="Y10" s="24">
        <v>-1224858</v>
      </c>
      <c r="Z10" s="6">
        <v>-101.56</v>
      </c>
      <c r="AA10" s="22">
        <v>1206086</v>
      </c>
    </row>
    <row r="11" spans="1:27" ht="12.75">
      <c r="A11" s="5" t="s">
        <v>37</v>
      </c>
      <c r="B11" s="3"/>
      <c r="C11" s="22">
        <v>932712</v>
      </c>
      <c r="D11" s="22"/>
      <c r="E11" s="23">
        <v>1335242</v>
      </c>
      <c r="F11" s="24">
        <v>1335242</v>
      </c>
      <c r="G11" s="24">
        <v>48779</v>
      </c>
      <c r="H11" s="24">
        <v>51219</v>
      </c>
      <c r="I11" s="24">
        <v>153930</v>
      </c>
      <c r="J11" s="24">
        <v>253928</v>
      </c>
      <c r="K11" s="24">
        <v>88153</v>
      </c>
      <c r="L11" s="24">
        <v>79589</v>
      </c>
      <c r="M11" s="24">
        <v>189960</v>
      </c>
      <c r="N11" s="24">
        <v>357702</v>
      </c>
      <c r="O11" s="24">
        <v>106342</v>
      </c>
      <c r="P11" s="24">
        <v>89906</v>
      </c>
      <c r="Q11" s="24">
        <v>24108</v>
      </c>
      <c r="R11" s="24">
        <v>220356</v>
      </c>
      <c r="S11" s="24"/>
      <c r="T11" s="24"/>
      <c r="U11" s="24"/>
      <c r="V11" s="24"/>
      <c r="W11" s="24">
        <v>831986</v>
      </c>
      <c r="X11" s="24">
        <v>1335242</v>
      </c>
      <c r="Y11" s="24">
        <v>-503256</v>
      </c>
      <c r="Z11" s="6">
        <v>-37.69</v>
      </c>
      <c r="AA11" s="22">
        <v>1335242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>
        <v>76763</v>
      </c>
      <c r="F13" s="24">
        <v>76763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76763</v>
      </c>
      <c r="Y13" s="24">
        <v>-76763</v>
      </c>
      <c r="Z13" s="6">
        <v>-100</v>
      </c>
      <c r="AA13" s="22">
        <v>76763</v>
      </c>
    </row>
    <row r="14" spans="1:27" ht="12.75">
      <c r="A14" s="5" t="s">
        <v>40</v>
      </c>
      <c r="B14" s="3"/>
      <c r="C14" s="25">
        <v>-168881</v>
      </c>
      <c r="D14" s="25"/>
      <c r="E14" s="26">
        <v>-3666</v>
      </c>
      <c r="F14" s="27">
        <v>-3666</v>
      </c>
      <c r="G14" s="27"/>
      <c r="H14" s="27">
        <v>-526</v>
      </c>
      <c r="I14" s="27">
        <v>-642</v>
      </c>
      <c r="J14" s="27">
        <v>-1168</v>
      </c>
      <c r="K14" s="27">
        <v>-736</v>
      </c>
      <c r="L14" s="27">
        <v>-671</v>
      </c>
      <c r="M14" s="27"/>
      <c r="N14" s="27">
        <v>-1407</v>
      </c>
      <c r="O14" s="27"/>
      <c r="P14" s="27">
        <v>-587</v>
      </c>
      <c r="Q14" s="27">
        <v>-1317</v>
      </c>
      <c r="R14" s="27">
        <v>-1904</v>
      </c>
      <c r="S14" s="27"/>
      <c r="T14" s="27"/>
      <c r="U14" s="27"/>
      <c r="V14" s="27"/>
      <c r="W14" s="27">
        <v>-4479</v>
      </c>
      <c r="X14" s="27">
        <v>-3666</v>
      </c>
      <c r="Y14" s="27">
        <v>-813</v>
      </c>
      <c r="Z14" s="7">
        <v>22.18</v>
      </c>
      <c r="AA14" s="25">
        <v>-3666</v>
      </c>
    </row>
    <row r="15" spans="1:27" ht="12.75">
      <c r="A15" s="2" t="s">
        <v>41</v>
      </c>
      <c r="B15" s="8"/>
      <c r="C15" s="19">
        <f aca="true" t="shared" si="2" ref="C15:Y15">SUM(C16:C18)</f>
        <v>1129610</v>
      </c>
      <c r="D15" s="19">
        <f>SUM(D16:D18)</f>
        <v>0</v>
      </c>
      <c r="E15" s="20">
        <f t="shared" si="2"/>
        <v>7456757</v>
      </c>
      <c r="F15" s="21">
        <f t="shared" si="2"/>
        <v>7456757</v>
      </c>
      <c r="G15" s="21">
        <f t="shared" si="2"/>
        <v>2696</v>
      </c>
      <c r="H15" s="21">
        <f t="shared" si="2"/>
        <v>13479</v>
      </c>
      <c r="I15" s="21">
        <f t="shared" si="2"/>
        <v>13600</v>
      </c>
      <c r="J15" s="21">
        <f t="shared" si="2"/>
        <v>29775</v>
      </c>
      <c r="K15" s="21">
        <f t="shared" si="2"/>
        <v>2145</v>
      </c>
      <c r="L15" s="21">
        <f t="shared" si="2"/>
        <v>5764</v>
      </c>
      <c r="M15" s="21">
        <f t="shared" si="2"/>
        <v>0</v>
      </c>
      <c r="N15" s="21">
        <f t="shared" si="2"/>
        <v>7909</v>
      </c>
      <c r="O15" s="21">
        <f t="shared" si="2"/>
        <v>1660</v>
      </c>
      <c r="P15" s="21">
        <f t="shared" si="2"/>
        <v>4985</v>
      </c>
      <c r="Q15" s="21">
        <f t="shared" si="2"/>
        <v>491</v>
      </c>
      <c r="R15" s="21">
        <f t="shared" si="2"/>
        <v>7136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44820</v>
      </c>
      <c r="X15" s="21">
        <f t="shared" si="2"/>
        <v>7456757</v>
      </c>
      <c r="Y15" s="21">
        <f t="shared" si="2"/>
        <v>-7411937</v>
      </c>
      <c r="Z15" s="4">
        <f>+IF(X15&lt;&gt;0,+(Y15/X15)*100,0)</f>
        <v>-99.39893441612755</v>
      </c>
      <c r="AA15" s="19">
        <f>SUM(AA16:AA18)</f>
        <v>7456757</v>
      </c>
    </row>
    <row r="16" spans="1:27" ht="12.75">
      <c r="A16" s="5" t="s">
        <v>42</v>
      </c>
      <c r="B16" s="3"/>
      <c r="C16" s="22">
        <v>126585</v>
      </c>
      <c r="D16" s="22"/>
      <c r="E16" s="23">
        <v>107593</v>
      </c>
      <c r="F16" s="24">
        <v>107593</v>
      </c>
      <c r="G16" s="24">
        <v>1924</v>
      </c>
      <c r="H16" s="24">
        <v>12877</v>
      </c>
      <c r="I16" s="24">
        <v>13770</v>
      </c>
      <c r="J16" s="24">
        <v>28571</v>
      </c>
      <c r="K16" s="24"/>
      <c r="L16" s="24">
        <v>5934</v>
      </c>
      <c r="M16" s="24"/>
      <c r="N16" s="24">
        <v>5934</v>
      </c>
      <c r="O16" s="24">
        <v>888</v>
      </c>
      <c r="P16" s="24">
        <v>5155</v>
      </c>
      <c r="Q16" s="24">
        <v>834</v>
      </c>
      <c r="R16" s="24">
        <v>6877</v>
      </c>
      <c r="S16" s="24"/>
      <c r="T16" s="24"/>
      <c r="U16" s="24"/>
      <c r="V16" s="24"/>
      <c r="W16" s="24">
        <v>41382</v>
      </c>
      <c r="X16" s="24">
        <v>107593</v>
      </c>
      <c r="Y16" s="24">
        <v>-66211</v>
      </c>
      <c r="Z16" s="6">
        <v>-61.54</v>
      </c>
      <c r="AA16" s="22">
        <v>107593</v>
      </c>
    </row>
    <row r="17" spans="1:27" ht="12.75">
      <c r="A17" s="5" t="s">
        <v>43</v>
      </c>
      <c r="B17" s="3"/>
      <c r="C17" s="22">
        <v>1003025</v>
      </c>
      <c r="D17" s="22"/>
      <c r="E17" s="23">
        <v>7349164</v>
      </c>
      <c r="F17" s="24">
        <v>7349164</v>
      </c>
      <c r="G17" s="24">
        <v>772</v>
      </c>
      <c r="H17" s="24">
        <v>602</v>
      </c>
      <c r="I17" s="24">
        <v>-170</v>
      </c>
      <c r="J17" s="24">
        <v>1204</v>
      </c>
      <c r="K17" s="24">
        <v>2145</v>
      </c>
      <c r="L17" s="24">
        <v>-170</v>
      </c>
      <c r="M17" s="24"/>
      <c r="N17" s="24">
        <v>1975</v>
      </c>
      <c r="O17" s="24">
        <v>772</v>
      </c>
      <c r="P17" s="24">
        <v>-170</v>
      </c>
      <c r="Q17" s="24">
        <v>-343</v>
      </c>
      <c r="R17" s="24">
        <v>259</v>
      </c>
      <c r="S17" s="24"/>
      <c r="T17" s="24"/>
      <c r="U17" s="24"/>
      <c r="V17" s="24"/>
      <c r="W17" s="24">
        <v>3438</v>
      </c>
      <c r="X17" s="24">
        <v>7349164</v>
      </c>
      <c r="Y17" s="24">
        <v>-7345726</v>
      </c>
      <c r="Z17" s="6">
        <v>-99.95</v>
      </c>
      <c r="AA17" s="22">
        <v>7349164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25967170</v>
      </c>
      <c r="D19" s="19">
        <f>SUM(D20:D23)</f>
        <v>0</v>
      </c>
      <c r="E19" s="20">
        <f t="shared" si="3"/>
        <v>28938869</v>
      </c>
      <c r="F19" s="21">
        <f t="shared" si="3"/>
        <v>26904313</v>
      </c>
      <c r="G19" s="21">
        <f t="shared" si="3"/>
        <v>3424147</v>
      </c>
      <c r="H19" s="21">
        <f t="shared" si="3"/>
        <v>393825</v>
      </c>
      <c r="I19" s="21">
        <f t="shared" si="3"/>
        <v>2154370</v>
      </c>
      <c r="J19" s="21">
        <f t="shared" si="3"/>
        <v>5972342</v>
      </c>
      <c r="K19" s="21">
        <f t="shared" si="3"/>
        <v>2536929</v>
      </c>
      <c r="L19" s="21">
        <f t="shared" si="3"/>
        <v>2105286</v>
      </c>
      <c r="M19" s="21">
        <f t="shared" si="3"/>
        <v>1847476</v>
      </c>
      <c r="N19" s="21">
        <f t="shared" si="3"/>
        <v>6489691</v>
      </c>
      <c r="O19" s="21">
        <f t="shared" si="3"/>
        <v>1758919</v>
      </c>
      <c r="P19" s="21">
        <f t="shared" si="3"/>
        <v>1575412</v>
      </c>
      <c r="Q19" s="21">
        <f t="shared" si="3"/>
        <v>1639716</v>
      </c>
      <c r="R19" s="21">
        <f t="shared" si="3"/>
        <v>4974047</v>
      </c>
      <c r="S19" s="21">
        <f t="shared" si="3"/>
        <v>1565879</v>
      </c>
      <c r="T19" s="21">
        <f t="shared" si="3"/>
        <v>0</v>
      </c>
      <c r="U19" s="21">
        <f t="shared" si="3"/>
        <v>0</v>
      </c>
      <c r="V19" s="21">
        <f t="shared" si="3"/>
        <v>1565879</v>
      </c>
      <c r="W19" s="21">
        <f t="shared" si="3"/>
        <v>19001959</v>
      </c>
      <c r="X19" s="21">
        <f t="shared" si="3"/>
        <v>26904313</v>
      </c>
      <c r="Y19" s="21">
        <f t="shared" si="3"/>
        <v>-7902354</v>
      </c>
      <c r="Z19" s="4">
        <f>+IF(X19&lt;&gt;0,+(Y19/X19)*100,0)</f>
        <v>-29.372071310648224</v>
      </c>
      <c r="AA19" s="19">
        <f>SUM(AA20:AA23)</f>
        <v>26904313</v>
      </c>
    </row>
    <row r="20" spans="1:27" ht="12.75">
      <c r="A20" s="5" t="s">
        <v>46</v>
      </c>
      <c r="B20" s="3"/>
      <c r="C20" s="22">
        <v>13237316</v>
      </c>
      <c r="D20" s="22"/>
      <c r="E20" s="23">
        <v>14306684</v>
      </c>
      <c r="F20" s="24">
        <v>14468733</v>
      </c>
      <c r="G20" s="24">
        <v>1719365</v>
      </c>
      <c r="H20" s="24">
        <v>348802</v>
      </c>
      <c r="I20" s="24">
        <v>1022442</v>
      </c>
      <c r="J20" s="24">
        <v>3090609</v>
      </c>
      <c r="K20" s="24">
        <v>1343459</v>
      </c>
      <c r="L20" s="24">
        <v>935445</v>
      </c>
      <c r="M20" s="24">
        <v>712807</v>
      </c>
      <c r="N20" s="24">
        <v>2991711</v>
      </c>
      <c r="O20" s="24">
        <v>536502</v>
      </c>
      <c r="P20" s="24">
        <v>420233</v>
      </c>
      <c r="Q20" s="24">
        <v>470498</v>
      </c>
      <c r="R20" s="24">
        <v>1427233</v>
      </c>
      <c r="S20" s="24">
        <v>403372</v>
      </c>
      <c r="T20" s="24"/>
      <c r="U20" s="24"/>
      <c r="V20" s="24">
        <v>403372</v>
      </c>
      <c r="W20" s="24">
        <v>7912925</v>
      </c>
      <c r="X20" s="24">
        <v>14468733</v>
      </c>
      <c r="Y20" s="24">
        <v>-6555808</v>
      </c>
      <c r="Z20" s="6">
        <v>-45.31</v>
      </c>
      <c r="AA20" s="22">
        <v>14468733</v>
      </c>
    </row>
    <row r="21" spans="1:27" ht="12.75">
      <c r="A21" s="5" t="s">
        <v>47</v>
      </c>
      <c r="B21" s="3"/>
      <c r="C21" s="22">
        <v>7592859</v>
      </c>
      <c r="D21" s="22"/>
      <c r="E21" s="23">
        <v>5903407</v>
      </c>
      <c r="F21" s="24">
        <v>4938147</v>
      </c>
      <c r="G21" s="24">
        <v>597273</v>
      </c>
      <c r="H21" s="24">
        <v>-8321</v>
      </c>
      <c r="I21" s="24">
        <v>435522</v>
      </c>
      <c r="J21" s="24">
        <v>1024474</v>
      </c>
      <c r="K21" s="24">
        <v>498172</v>
      </c>
      <c r="L21" s="24">
        <v>470300</v>
      </c>
      <c r="M21" s="24">
        <v>421587</v>
      </c>
      <c r="N21" s="24">
        <v>1390059</v>
      </c>
      <c r="O21" s="24">
        <v>523936</v>
      </c>
      <c r="P21" s="24">
        <v>450262</v>
      </c>
      <c r="Q21" s="24">
        <v>496542</v>
      </c>
      <c r="R21" s="24">
        <v>1470740</v>
      </c>
      <c r="S21" s="24">
        <v>487715</v>
      </c>
      <c r="T21" s="24"/>
      <c r="U21" s="24"/>
      <c r="V21" s="24">
        <v>487715</v>
      </c>
      <c r="W21" s="24">
        <v>4372988</v>
      </c>
      <c r="X21" s="24">
        <v>4938147</v>
      </c>
      <c r="Y21" s="24">
        <v>-565159</v>
      </c>
      <c r="Z21" s="6">
        <v>-11.44</v>
      </c>
      <c r="AA21" s="22">
        <v>4938147</v>
      </c>
    </row>
    <row r="22" spans="1:27" ht="12.75">
      <c r="A22" s="5" t="s">
        <v>48</v>
      </c>
      <c r="B22" s="3"/>
      <c r="C22" s="25">
        <v>2951766</v>
      </c>
      <c r="D22" s="25"/>
      <c r="E22" s="26">
        <v>4722744</v>
      </c>
      <c r="F22" s="27">
        <v>3491399</v>
      </c>
      <c r="G22" s="27">
        <v>601949</v>
      </c>
      <c r="H22" s="27">
        <v>48173</v>
      </c>
      <c r="I22" s="27">
        <v>388989</v>
      </c>
      <c r="J22" s="27">
        <v>1039111</v>
      </c>
      <c r="K22" s="27">
        <v>387871</v>
      </c>
      <c r="L22" s="27">
        <v>391577</v>
      </c>
      <c r="M22" s="27">
        <v>404326</v>
      </c>
      <c r="N22" s="27">
        <v>1183774</v>
      </c>
      <c r="O22" s="27">
        <v>391459</v>
      </c>
      <c r="P22" s="27">
        <v>395847</v>
      </c>
      <c r="Q22" s="27">
        <v>364154</v>
      </c>
      <c r="R22" s="27">
        <v>1151460</v>
      </c>
      <c r="S22" s="27">
        <v>366345</v>
      </c>
      <c r="T22" s="27"/>
      <c r="U22" s="27"/>
      <c r="V22" s="27">
        <v>366345</v>
      </c>
      <c r="W22" s="27">
        <v>3740690</v>
      </c>
      <c r="X22" s="27">
        <v>3491399</v>
      </c>
      <c r="Y22" s="27">
        <v>249291</v>
      </c>
      <c r="Z22" s="7">
        <v>7.14</v>
      </c>
      <c r="AA22" s="25">
        <v>3491399</v>
      </c>
    </row>
    <row r="23" spans="1:27" ht="12.75">
      <c r="A23" s="5" t="s">
        <v>49</v>
      </c>
      <c r="B23" s="3"/>
      <c r="C23" s="22">
        <v>2185229</v>
      </c>
      <c r="D23" s="22"/>
      <c r="E23" s="23">
        <v>4006034</v>
      </c>
      <c r="F23" s="24">
        <v>4006034</v>
      </c>
      <c r="G23" s="24">
        <v>505560</v>
      </c>
      <c r="H23" s="24">
        <v>5171</v>
      </c>
      <c r="I23" s="24">
        <v>307417</v>
      </c>
      <c r="J23" s="24">
        <v>818148</v>
      </c>
      <c r="K23" s="24">
        <v>307427</v>
      </c>
      <c r="L23" s="24">
        <v>307964</v>
      </c>
      <c r="M23" s="24">
        <v>308756</v>
      </c>
      <c r="N23" s="24">
        <v>924147</v>
      </c>
      <c r="O23" s="24">
        <v>307022</v>
      </c>
      <c r="P23" s="24">
        <v>309070</v>
      </c>
      <c r="Q23" s="24">
        <v>308522</v>
      </c>
      <c r="R23" s="24">
        <v>924614</v>
      </c>
      <c r="S23" s="24">
        <v>308447</v>
      </c>
      <c r="T23" s="24"/>
      <c r="U23" s="24"/>
      <c r="V23" s="24">
        <v>308447</v>
      </c>
      <c r="W23" s="24">
        <v>2975356</v>
      </c>
      <c r="X23" s="24">
        <v>4006034</v>
      </c>
      <c r="Y23" s="24">
        <v>-1030678</v>
      </c>
      <c r="Z23" s="6">
        <v>-25.73</v>
      </c>
      <c r="AA23" s="22">
        <v>4006034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56615145</v>
      </c>
      <c r="D25" s="40">
        <f>+D5+D9+D15+D19+D24</f>
        <v>0</v>
      </c>
      <c r="E25" s="41">
        <f t="shared" si="4"/>
        <v>74635877</v>
      </c>
      <c r="F25" s="42">
        <f t="shared" si="4"/>
        <v>72601321</v>
      </c>
      <c r="G25" s="42">
        <f t="shared" si="4"/>
        <v>31969568</v>
      </c>
      <c r="H25" s="42">
        <f t="shared" si="4"/>
        <v>-943441</v>
      </c>
      <c r="I25" s="42">
        <f t="shared" si="4"/>
        <v>2011744</v>
      </c>
      <c r="J25" s="42">
        <f t="shared" si="4"/>
        <v>33037871</v>
      </c>
      <c r="K25" s="42">
        <f t="shared" si="4"/>
        <v>2451891</v>
      </c>
      <c r="L25" s="42">
        <f t="shared" si="4"/>
        <v>1985480</v>
      </c>
      <c r="M25" s="42">
        <f t="shared" si="4"/>
        <v>5644662</v>
      </c>
      <c r="N25" s="42">
        <f t="shared" si="4"/>
        <v>10082033</v>
      </c>
      <c r="O25" s="42">
        <f t="shared" si="4"/>
        <v>2227789</v>
      </c>
      <c r="P25" s="42">
        <f t="shared" si="4"/>
        <v>1865502</v>
      </c>
      <c r="Q25" s="42">
        <f t="shared" si="4"/>
        <v>4207670</v>
      </c>
      <c r="R25" s="42">
        <f t="shared" si="4"/>
        <v>8300961</v>
      </c>
      <c r="S25" s="42">
        <f t="shared" si="4"/>
        <v>1715837</v>
      </c>
      <c r="T25" s="42">
        <f t="shared" si="4"/>
        <v>0</v>
      </c>
      <c r="U25" s="42">
        <f t="shared" si="4"/>
        <v>0</v>
      </c>
      <c r="V25" s="42">
        <f t="shared" si="4"/>
        <v>1715837</v>
      </c>
      <c r="W25" s="42">
        <f t="shared" si="4"/>
        <v>53136702</v>
      </c>
      <c r="X25" s="42">
        <f t="shared" si="4"/>
        <v>72601321</v>
      </c>
      <c r="Y25" s="42">
        <f t="shared" si="4"/>
        <v>-19464619</v>
      </c>
      <c r="Z25" s="43">
        <f>+IF(X25&lt;&gt;0,+(Y25/X25)*100,0)</f>
        <v>-26.810282143488823</v>
      </c>
      <c r="AA25" s="40">
        <f>+AA5+AA9+AA15+AA19+AA24</f>
        <v>72601321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33395444</v>
      </c>
      <c r="D28" s="19">
        <f>SUM(D29:D31)</f>
        <v>0</v>
      </c>
      <c r="E28" s="20">
        <f t="shared" si="5"/>
        <v>28429702</v>
      </c>
      <c r="F28" s="21">
        <f t="shared" si="5"/>
        <v>26700513</v>
      </c>
      <c r="G28" s="21">
        <f t="shared" si="5"/>
        <v>1917741</v>
      </c>
      <c r="H28" s="21">
        <f t="shared" si="5"/>
        <v>1831922</v>
      </c>
      <c r="I28" s="21">
        <f t="shared" si="5"/>
        <v>2005794</v>
      </c>
      <c r="J28" s="21">
        <f t="shared" si="5"/>
        <v>5755457</v>
      </c>
      <c r="K28" s="21">
        <f t="shared" si="5"/>
        <v>2792111</v>
      </c>
      <c r="L28" s="21">
        <f t="shared" si="5"/>
        <v>1880892</v>
      </c>
      <c r="M28" s="21">
        <f t="shared" si="5"/>
        <v>2224144</v>
      </c>
      <c r="N28" s="21">
        <f t="shared" si="5"/>
        <v>6897147</v>
      </c>
      <c r="O28" s="21">
        <f t="shared" si="5"/>
        <v>1563556</v>
      </c>
      <c r="P28" s="21">
        <f t="shared" si="5"/>
        <v>1943883</v>
      </c>
      <c r="Q28" s="21">
        <f t="shared" si="5"/>
        <v>1753054</v>
      </c>
      <c r="R28" s="21">
        <f t="shared" si="5"/>
        <v>5260493</v>
      </c>
      <c r="S28" s="21">
        <f t="shared" si="5"/>
        <v>1684524</v>
      </c>
      <c r="T28" s="21">
        <f t="shared" si="5"/>
        <v>0</v>
      </c>
      <c r="U28" s="21">
        <f t="shared" si="5"/>
        <v>0</v>
      </c>
      <c r="V28" s="21">
        <f t="shared" si="5"/>
        <v>1684524</v>
      </c>
      <c r="W28" s="21">
        <f t="shared" si="5"/>
        <v>19597621</v>
      </c>
      <c r="X28" s="21">
        <f t="shared" si="5"/>
        <v>26700513</v>
      </c>
      <c r="Y28" s="21">
        <f t="shared" si="5"/>
        <v>-7102892</v>
      </c>
      <c r="Z28" s="4">
        <f>+IF(X28&lt;&gt;0,+(Y28/X28)*100,0)</f>
        <v>-26.602080641671566</v>
      </c>
      <c r="AA28" s="19">
        <f>SUM(AA29:AA31)</f>
        <v>26700513</v>
      </c>
    </row>
    <row r="29" spans="1:27" ht="12.75">
      <c r="A29" s="5" t="s">
        <v>32</v>
      </c>
      <c r="B29" s="3"/>
      <c r="C29" s="22">
        <v>6160450</v>
      </c>
      <c r="D29" s="22"/>
      <c r="E29" s="23">
        <v>5000197</v>
      </c>
      <c r="F29" s="24">
        <v>4056277</v>
      </c>
      <c r="G29" s="24">
        <v>323936</v>
      </c>
      <c r="H29" s="24">
        <v>307354</v>
      </c>
      <c r="I29" s="24">
        <v>281547</v>
      </c>
      <c r="J29" s="24">
        <v>912837</v>
      </c>
      <c r="K29" s="24">
        <v>282763</v>
      </c>
      <c r="L29" s="24">
        <v>298415</v>
      </c>
      <c r="M29" s="24">
        <v>436832</v>
      </c>
      <c r="N29" s="24">
        <v>1018010</v>
      </c>
      <c r="O29" s="24">
        <v>262846</v>
      </c>
      <c r="P29" s="24">
        <v>321618</v>
      </c>
      <c r="Q29" s="24">
        <v>298725</v>
      </c>
      <c r="R29" s="24">
        <v>883189</v>
      </c>
      <c r="S29" s="24">
        <v>284014</v>
      </c>
      <c r="T29" s="24"/>
      <c r="U29" s="24"/>
      <c r="V29" s="24">
        <v>284014</v>
      </c>
      <c r="W29" s="24">
        <v>3098050</v>
      </c>
      <c r="X29" s="24">
        <v>4056277</v>
      </c>
      <c r="Y29" s="24">
        <v>-958227</v>
      </c>
      <c r="Z29" s="6">
        <v>-23.62</v>
      </c>
      <c r="AA29" s="22">
        <v>4056277</v>
      </c>
    </row>
    <row r="30" spans="1:27" ht="12.75">
      <c r="A30" s="5" t="s">
        <v>33</v>
      </c>
      <c r="B30" s="3"/>
      <c r="C30" s="25">
        <v>27151016</v>
      </c>
      <c r="D30" s="25"/>
      <c r="E30" s="26">
        <v>23216979</v>
      </c>
      <c r="F30" s="27">
        <v>22431710</v>
      </c>
      <c r="G30" s="27">
        <v>1590183</v>
      </c>
      <c r="H30" s="27">
        <v>1495978</v>
      </c>
      <c r="I30" s="27">
        <v>1710783</v>
      </c>
      <c r="J30" s="27">
        <v>4796944</v>
      </c>
      <c r="K30" s="27">
        <v>2479307</v>
      </c>
      <c r="L30" s="27">
        <v>1532043</v>
      </c>
      <c r="M30" s="27">
        <v>1776562</v>
      </c>
      <c r="N30" s="27">
        <v>5787912</v>
      </c>
      <c r="O30" s="27">
        <v>1300710</v>
      </c>
      <c r="P30" s="27">
        <v>1595911</v>
      </c>
      <c r="Q30" s="27">
        <v>1424326</v>
      </c>
      <c r="R30" s="27">
        <v>4320947</v>
      </c>
      <c r="S30" s="27">
        <v>1383050</v>
      </c>
      <c r="T30" s="27"/>
      <c r="U30" s="27"/>
      <c r="V30" s="27">
        <v>1383050</v>
      </c>
      <c r="W30" s="27">
        <v>16288853</v>
      </c>
      <c r="X30" s="27">
        <v>22431710</v>
      </c>
      <c r="Y30" s="27">
        <v>-6142857</v>
      </c>
      <c r="Z30" s="7">
        <v>-27.38</v>
      </c>
      <c r="AA30" s="25">
        <v>22431710</v>
      </c>
    </row>
    <row r="31" spans="1:27" ht="12.75">
      <c r="A31" s="5" t="s">
        <v>34</v>
      </c>
      <c r="B31" s="3"/>
      <c r="C31" s="22">
        <v>83978</v>
      </c>
      <c r="D31" s="22"/>
      <c r="E31" s="23">
        <v>212526</v>
      </c>
      <c r="F31" s="24">
        <v>212526</v>
      </c>
      <c r="G31" s="24">
        <v>3622</v>
      </c>
      <c r="H31" s="24">
        <v>28590</v>
      </c>
      <c r="I31" s="24">
        <v>13464</v>
      </c>
      <c r="J31" s="24">
        <v>45676</v>
      </c>
      <c r="K31" s="24">
        <v>30041</v>
      </c>
      <c r="L31" s="24">
        <v>50434</v>
      </c>
      <c r="M31" s="24">
        <v>10750</v>
      </c>
      <c r="N31" s="24">
        <v>91225</v>
      </c>
      <c r="O31" s="24"/>
      <c r="P31" s="24">
        <v>26354</v>
      </c>
      <c r="Q31" s="24">
        <v>30003</v>
      </c>
      <c r="R31" s="24">
        <v>56357</v>
      </c>
      <c r="S31" s="24">
        <v>17460</v>
      </c>
      <c r="T31" s="24"/>
      <c r="U31" s="24"/>
      <c r="V31" s="24">
        <v>17460</v>
      </c>
      <c r="W31" s="24">
        <v>210718</v>
      </c>
      <c r="X31" s="24">
        <v>212526</v>
      </c>
      <c r="Y31" s="24">
        <v>-1808</v>
      </c>
      <c r="Z31" s="6">
        <v>-0.85</v>
      </c>
      <c r="AA31" s="22">
        <v>212526</v>
      </c>
    </row>
    <row r="32" spans="1:27" ht="12.75">
      <c r="A32" s="2" t="s">
        <v>35</v>
      </c>
      <c r="B32" s="3"/>
      <c r="C32" s="19">
        <f aca="true" t="shared" si="6" ref="C32:Y32">SUM(C33:C37)</f>
        <v>5209162</v>
      </c>
      <c r="D32" s="19">
        <f>SUM(D33:D37)</f>
        <v>0</v>
      </c>
      <c r="E32" s="20">
        <f t="shared" si="6"/>
        <v>6199904</v>
      </c>
      <c r="F32" s="21">
        <f t="shared" si="6"/>
        <v>5759370</v>
      </c>
      <c r="G32" s="21">
        <f t="shared" si="6"/>
        <v>381170</v>
      </c>
      <c r="H32" s="21">
        <f t="shared" si="6"/>
        <v>410664</v>
      </c>
      <c r="I32" s="21">
        <f t="shared" si="6"/>
        <v>405122</v>
      </c>
      <c r="J32" s="21">
        <f t="shared" si="6"/>
        <v>1196956</v>
      </c>
      <c r="K32" s="21">
        <f t="shared" si="6"/>
        <v>443292</v>
      </c>
      <c r="L32" s="21">
        <f t="shared" si="6"/>
        <v>378082</v>
      </c>
      <c r="M32" s="21">
        <f t="shared" si="6"/>
        <v>661717</v>
      </c>
      <c r="N32" s="21">
        <f t="shared" si="6"/>
        <v>1483091</v>
      </c>
      <c r="O32" s="21">
        <f t="shared" si="6"/>
        <v>343535</v>
      </c>
      <c r="P32" s="21">
        <f t="shared" si="6"/>
        <v>413405</v>
      </c>
      <c r="Q32" s="21">
        <f t="shared" si="6"/>
        <v>437006</v>
      </c>
      <c r="R32" s="21">
        <f t="shared" si="6"/>
        <v>1193946</v>
      </c>
      <c r="S32" s="21">
        <f t="shared" si="6"/>
        <v>403528</v>
      </c>
      <c r="T32" s="21">
        <f t="shared" si="6"/>
        <v>0</v>
      </c>
      <c r="U32" s="21">
        <f t="shared" si="6"/>
        <v>0</v>
      </c>
      <c r="V32" s="21">
        <f t="shared" si="6"/>
        <v>403528</v>
      </c>
      <c r="W32" s="21">
        <f t="shared" si="6"/>
        <v>4277521</v>
      </c>
      <c r="X32" s="21">
        <f t="shared" si="6"/>
        <v>5759370</v>
      </c>
      <c r="Y32" s="21">
        <f t="shared" si="6"/>
        <v>-1481849</v>
      </c>
      <c r="Z32" s="4">
        <f>+IF(X32&lt;&gt;0,+(Y32/X32)*100,0)</f>
        <v>-25.729359287560964</v>
      </c>
      <c r="AA32" s="19">
        <f>SUM(AA33:AA37)</f>
        <v>5759370</v>
      </c>
    </row>
    <row r="33" spans="1:27" ht="12.75">
      <c r="A33" s="5" t="s">
        <v>36</v>
      </c>
      <c r="B33" s="3"/>
      <c r="C33" s="22">
        <v>1772974</v>
      </c>
      <c r="D33" s="22"/>
      <c r="E33" s="23">
        <v>1976525</v>
      </c>
      <c r="F33" s="24">
        <v>1964025</v>
      </c>
      <c r="G33" s="24">
        <v>176051</v>
      </c>
      <c r="H33" s="24">
        <v>170936</v>
      </c>
      <c r="I33" s="24">
        <v>192718</v>
      </c>
      <c r="J33" s="24">
        <v>539705</v>
      </c>
      <c r="K33" s="24">
        <v>171166</v>
      </c>
      <c r="L33" s="24">
        <v>160927</v>
      </c>
      <c r="M33" s="24">
        <v>282324</v>
      </c>
      <c r="N33" s="24">
        <v>614417</v>
      </c>
      <c r="O33" s="24">
        <v>156571</v>
      </c>
      <c r="P33" s="24">
        <v>182795</v>
      </c>
      <c r="Q33" s="24">
        <v>180694</v>
      </c>
      <c r="R33" s="24">
        <v>520060</v>
      </c>
      <c r="S33" s="24">
        <v>161331</v>
      </c>
      <c r="T33" s="24"/>
      <c r="U33" s="24"/>
      <c r="V33" s="24">
        <v>161331</v>
      </c>
      <c r="W33" s="24">
        <v>1835513</v>
      </c>
      <c r="X33" s="24">
        <v>1964025</v>
      </c>
      <c r="Y33" s="24">
        <v>-128512</v>
      </c>
      <c r="Z33" s="6">
        <v>-6.54</v>
      </c>
      <c r="AA33" s="22">
        <v>1964025</v>
      </c>
    </row>
    <row r="34" spans="1:27" ht="12.75">
      <c r="A34" s="5" t="s">
        <v>37</v>
      </c>
      <c r="B34" s="3"/>
      <c r="C34" s="22">
        <v>2189499</v>
      </c>
      <c r="D34" s="22"/>
      <c r="E34" s="23">
        <v>3230210</v>
      </c>
      <c r="F34" s="24">
        <v>2837176</v>
      </c>
      <c r="G34" s="24">
        <v>184320</v>
      </c>
      <c r="H34" s="24">
        <v>198907</v>
      </c>
      <c r="I34" s="24">
        <v>190469</v>
      </c>
      <c r="J34" s="24">
        <v>573696</v>
      </c>
      <c r="K34" s="24">
        <v>251115</v>
      </c>
      <c r="L34" s="24">
        <v>191867</v>
      </c>
      <c r="M34" s="24">
        <v>360523</v>
      </c>
      <c r="N34" s="24">
        <v>803505</v>
      </c>
      <c r="O34" s="24">
        <v>181881</v>
      </c>
      <c r="P34" s="24">
        <v>209748</v>
      </c>
      <c r="Q34" s="24">
        <v>235649</v>
      </c>
      <c r="R34" s="24">
        <v>627278</v>
      </c>
      <c r="S34" s="24">
        <v>222374</v>
      </c>
      <c r="T34" s="24"/>
      <c r="U34" s="24"/>
      <c r="V34" s="24">
        <v>222374</v>
      </c>
      <c r="W34" s="24">
        <v>2226853</v>
      </c>
      <c r="X34" s="24">
        <v>2837176</v>
      </c>
      <c r="Y34" s="24">
        <v>-610323</v>
      </c>
      <c r="Z34" s="6">
        <v>-21.51</v>
      </c>
      <c r="AA34" s="22">
        <v>2837176</v>
      </c>
    </row>
    <row r="35" spans="1:27" ht="12.75">
      <c r="A35" s="5" t="s">
        <v>38</v>
      </c>
      <c r="B35" s="3"/>
      <c r="C35" s="22">
        <v>121602</v>
      </c>
      <c r="D35" s="22"/>
      <c r="E35" s="23">
        <v>81908</v>
      </c>
      <c r="F35" s="24">
        <v>81908</v>
      </c>
      <c r="G35" s="24">
        <v>10452</v>
      </c>
      <c r="H35" s="24">
        <v>11078</v>
      </c>
      <c r="I35" s="24">
        <v>10605</v>
      </c>
      <c r="J35" s="24">
        <v>32135</v>
      </c>
      <c r="K35" s="24">
        <v>9235</v>
      </c>
      <c r="L35" s="24">
        <v>9319</v>
      </c>
      <c r="M35" s="24">
        <v>7605</v>
      </c>
      <c r="N35" s="24">
        <v>26159</v>
      </c>
      <c r="O35" s="24">
        <v>5083</v>
      </c>
      <c r="P35" s="24">
        <v>8957</v>
      </c>
      <c r="Q35" s="24">
        <v>8205</v>
      </c>
      <c r="R35" s="24">
        <v>22245</v>
      </c>
      <c r="S35" s="24">
        <v>8220</v>
      </c>
      <c r="T35" s="24"/>
      <c r="U35" s="24"/>
      <c r="V35" s="24">
        <v>8220</v>
      </c>
      <c r="W35" s="24">
        <v>88759</v>
      </c>
      <c r="X35" s="24">
        <v>81908</v>
      </c>
      <c r="Y35" s="24">
        <v>6851</v>
      </c>
      <c r="Z35" s="6">
        <v>8.36</v>
      </c>
      <c r="AA35" s="22">
        <v>81908</v>
      </c>
    </row>
    <row r="36" spans="1:27" ht="12.75">
      <c r="A36" s="5" t="s">
        <v>39</v>
      </c>
      <c r="B36" s="3"/>
      <c r="C36" s="22">
        <v>1084464</v>
      </c>
      <c r="D36" s="22"/>
      <c r="E36" s="23">
        <v>838261</v>
      </c>
      <c r="F36" s="24">
        <v>803261</v>
      </c>
      <c r="G36" s="24">
        <v>6898</v>
      </c>
      <c r="H36" s="24">
        <v>7498</v>
      </c>
      <c r="I36" s="24">
        <v>7553</v>
      </c>
      <c r="J36" s="24">
        <v>21949</v>
      </c>
      <c r="K36" s="24">
        <v>7526</v>
      </c>
      <c r="L36" s="24">
        <v>7506</v>
      </c>
      <c r="M36" s="24">
        <v>7510</v>
      </c>
      <c r="N36" s="24">
        <v>22542</v>
      </c>
      <c r="O36" s="24"/>
      <c r="P36" s="24">
        <v>7672</v>
      </c>
      <c r="Q36" s="24">
        <v>7786</v>
      </c>
      <c r="R36" s="24">
        <v>15458</v>
      </c>
      <c r="S36" s="24">
        <v>7735</v>
      </c>
      <c r="T36" s="24"/>
      <c r="U36" s="24"/>
      <c r="V36" s="24">
        <v>7735</v>
      </c>
      <c r="W36" s="24">
        <v>67684</v>
      </c>
      <c r="X36" s="24">
        <v>803261</v>
      </c>
      <c r="Y36" s="24">
        <v>-735577</v>
      </c>
      <c r="Z36" s="6">
        <v>-91.57</v>
      </c>
      <c r="AA36" s="22">
        <v>803261</v>
      </c>
    </row>
    <row r="37" spans="1:27" ht="12.75">
      <c r="A37" s="5" t="s">
        <v>40</v>
      </c>
      <c r="B37" s="3"/>
      <c r="C37" s="25">
        <v>40623</v>
      </c>
      <c r="D37" s="25"/>
      <c r="E37" s="26">
        <v>73000</v>
      </c>
      <c r="F37" s="27">
        <v>73000</v>
      </c>
      <c r="G37" s="27">
        <v>3449</v>
      </c>
      <c r="H37" s="27">
        <v>22245</v>
      </c>
      <c r="I37" s="27">
        <v>3777</v>
      </c>
      <c r="J37" s="27">
        <v>29471</v>
      </c>
      <c r="K37" s="27">
        <v>4250</v>
      </c>
      <c r="L37" s="27">
        <v>8463</v>
      </c>
      <c r="M37" s="27">
        <v>3755</v>
      </c>
      <c r="N37" s="27">
        <v>16468</v>
      </c>
      <c r="O37" s="27"/>
      <c r="P37" s="27">
        <v>4233</v>
      </c>
      <c r="Q37" s="27">
        <v>4672</v>
      </c>
      <c r="R37" s="27">
        <v>8905</v>
      </c>
      <c r="S37" s="27">
        <v>3868</v>
      </c>
      <c r="T37" s="27"/>
      <c r="U37" s="27"/>
      <c r="V37" s="27">
        <v>3868</v>
      </c>
      <c r="W37" s="27">
        <v>58712</v>
      </c>
      <c r="X37" s="27">
        <v>73000</v>
      </c>
      <c r="Y37" s="27">
        <v>-14288</v>
      </c>
      <c r="Z37" s="7">
        <v>-19.57</v>
      </c>
      <c r="AA37" s="25">
        <v>73000</v>
      </c>
    </row>
    <row r="38" spans="1:27" ht="12.75">
      <c r="A38" s="2" t="s">
        <v>41</v>
      </c>
      <c r="B38" s="8"/>
      <c r="C38" s="19">
        <f aca="true" t="shared" si="7" ref="C38:Y38">SUM(C39:C41)</f>
        <v>5557777</v>
      </c>
      <c r="D38" s="19">
        <f>SUM(D39:D41)</f>
        <v>0</v>
      </c>
      <c r="E38" s="20">
        <f t="shared" si="7"/>
        <v>6960170</v>
      </c>
      <c r="F38" s="21">
        <f t="shared" si="7"/>
        <v>6973515</v>
      </c>
      <c r="G38" s="21">
        <f t="shared" si="7"/>
        <v>286549</v>
      </c>
      <c r="H38" s="21">
        <f t="shared" si="7"/>
        <v>277856</v>
      </c>
      <c r="I38" s="21">
        <f t="shared" si="7"/>
        <v>320903</v>
      </c>
      <c r="J38" s="21">
        <f t="shared" si="7"/>
        <v>885308</v>
      </c>
      <c r="K38" s="21">
        <f t="shared" si="7"/>
        <v>345568</v>
      </c>
      <c r="L38" s="21">
        <f t="shared" si="7"/>
        <v>261305</v>
      </c>
      <c r="M38" s="21">
        <f t="shared" si="7"/>
        <v>280284</v>
      </c>
      <c r="N38" s="21">
        <f t="shared" si="7"/>
        <v>887157</v>
      </c>
      <c r="O38" s="21">
        <f t="shared" si="7"/>
        <v>254295</v>
      </c>
      <c r="P38" s="21">
        <f t="shared" si="7"/>
        <v>259713</v>
      </c>
      <c r="Q38" s="21">
        <f t="shared" si="7"/>
        <v>250366</v>
      </c>
      <c r="R38" s="21">
        <f t="shared" si="7"/>
        <v>764374</v>
      </c>
      <c r="S38" s="21">
        <f t="shared" si="7"/>
        <v>235309</v>
      </c>
      <c r="T38" s="21">
        <f t="shared" si="7"/>
        <v>0</v>
      </c>
      <c r="U38" s="21">
        <f t="shared" si="7"/>
        <v>0</v>
      </c>
      <c r="V38" s="21">
        <f t="shared" si="7"/>
        <v>235309</v>
      </c>
      <c r="W38" s="21">
        <f t="shared" si="7"/>
        <v>2772148</v>
      </c>
      <c r="X38" s="21">
        <f t="shared" si="7"/>
        <v>6973515</v>
      </c>
      <c r="Y38" s="21">
        <f t="shared" si="7"/>
        <v>-4201367</v>
      </c>
      <c r="Z38" s="4">
        <f>+IF(X38&lt;&gt;0,+(Y38/X38)*100,0)</f>
        <v>-60.24747921242014</v>
      </c>
      <c r="AA38" s="19">
        <f>SUM(AA39:AA41)</f>
        <v>6973515</v>
      </c>
    </row>
    <row r="39" spans="1:27" ht="12.75">
      <c r="A39" s="5" t="s">
        <v>42</v>
      </c>
      <c r="B39" s="3"/>
      <c r="C39" s="22">
        <v>1057851</v>
      </c>
      <c r="D39" s="22"/>
      <c r="E39" s="23">
        <v>85978</v>
      </c>
      <c r="F39" s="24">
        <v>514104</v>
      </c>
      <c r="G39" s="24">
        <v>93381</v>
      </c>
      <c r="H39" s="24">
        <v>62387</v>
      </c>
      <c r="I39" s="24">
        <v>92844</v>
      </c>
      <c r="J39" s="24">
        <v>248612</v>
      </c>
      <c r="K39" s="24">
        <v>63841</v>
      </c>
      <c r="L39" s="24">
        <v>2261</v>
      </c>
      <c r="M39" s="24">
        <v>2261</v>
      </c>
      <c r="N39" s="24">
        <v>68363</v>
      </c>
      <c r="O39" s="24">
        <v>2644</v>
      </c>
      <c r="P39" s="24">
        <v>2708</v>
      </c>
      <c r="Q39" s="24">
        <v>2738</v>
      </c>
      <c r="R39" s="24">
        <v>8090</v>
      </c>
      <c r="S39" s="24">
        <v>2668</v>
      </c>
      <c r="T39" s="24"/>
      <c r="U39" s="24"/>
      <c r="V39" s="24">
        <v>2668</v>
      </c>
      <c r="W39" s="24">
        <v>327733</v>
      </c>
      <c r="X39" s="24">
        <v>514104</v>
      </c>
      <c r="Y39" s="24">
        <v>-186371</v>
      </c>
      <c r="Z39" s="6">
        <v>-36.25</v>
      </c>
      <c r="AA39" s="22">
        <v>514104</v>
      </c>
    </row>
    <row r="40" spans="1:27" ht="12.75">
      <c r="A40" s="5" t="s">
        <v>43</v>
      </c>
      <c r="B40" s="3"/>
      <c r="C40" s="22">
        <v>4499926</v>
      </c>
      <c r="D40" s="22"/>
      <c r="E40" s="23">
        <v>6874192</v>
      </c>
      <c r="F40" s="24">
        <v>6459411</v>
      </c>
      <c r="G40" s="24">
        <v>193168</v>
      </c>
      <c r="H40" s="24">
        <v>215469</v>
      </c>
      <c r="I40" s="24">
        <v>228059</v>
      </c>
      <c r="J40" s="24">
        <v>636696</v>
      </c>
      <c r="K40" s="24">
        <v>281727</v>
      </c>
      <c r="L40" s="24">
        <v>259044</v>
      </c>
      <c r="M40" s="24">
        <v>278023</v>
      </c>
      <c r="N40" s="24">
        <v>818794</v>
      </c>
      <c r="O40" s="24">
        <v>251651</v>
      </c>
      <c r="P40" s="24">
        <v>257005</v>
      </c>
      <c r="Q40" s="24">
        <v>247628</v>
      </c>
      <c r="R40" s="24">
        <v>756284</v>
      </c>
      <c r="S40" s="24">
        <v>232641</v>
      </c>
      <c r="T40" s="24"/>
      <c r="U40" s="24"/>
      <c r="V40" s="24">
        <v>232641</v>
      </c>
      <c r="W40" s="24">
        <v>2444415</v>
      </c>
      <c r="X40" s="24">
        <v>6459411</v>
      </c>
      <c r="Y40" s="24">
        <v>-4014996</v>
      </c>
      <c r="Z40" s="6">
        <v>-62.16</v>
      </c>
      <c r="AA40" s="22">
        <v>6459411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31584522</v>
      </c>
      <c r="D42" s="19">
        <f>SUM(D43:D46)</f>
        <v>0</v>
      </c>
      <c r="E42" s="20">
        <f t="shared" si="8"/>
        <v>32134115</v>
      </c>
      <c r="F42" s="21">
        <f t="shared" si="8"/>
        <v>32939777</v>
      </c>
      <c r="G42" s="21">
        <f t="shared" si="8"/>
        <v>2093572</v>
      </c>
      <c r="H42" s="21">
        <f t="shared" si="8"/>
        <v>2157227</v>
      </c>
      <c r="I42" s="21">
        <f t="shared" si="8"/>
        <v>1875441</v>
      </c>
      <c r="J42" s="21">
        <f t="shared" si="8"/>
        <v>6126240</v>
      </c>
      <c r="K42" s="21">
        <f t="shared" si="8"/>
        <v>2099215</v>
      </c>
      <c r="L42" s="21">
        <f t="shared" si="8"/>
        <v>1775677</v>
      </c>
      <c r="M42" s="21">
        <f t="shared" si="8"/>
        <v>781402</v>
      </c>
      <c r="N42" s="21">
        <f t="shared" si="8"/>
        <v>4656294</v>
      </c>
      <c r="O42" s="21">
        <f t="shared" si="8"/>
        <v>514141</v>
      </c>
      <c r="P42" s="21">
        <f t="shared" si="8"/>
        <v>1707720</v>
      </c>
      <c r="Q42" s="21">
        <f t="shared" si="8"/>
        <v>644369</v>
      </c>
      <c r="R42" s="21">
        <f t="shared" si="8"/>
        <v>2866230</v>
      </c>
      <c r="S42" s="21">
        <f t="shared" si="8"/>
        <v>2187389</v>
      </c>
      <c r="T42" s="21">
        <f t="shared" si="8"/>
        <v>0</v>
      </c>
      <c r="U42" s="21">
        <f t="shared" si="8"/>
        <v>0</v>
      </c>
      <c r="V42" s="21">
        <f t="shared" si="8"/>
        <v>2187389</v>
      </c>
      <c r="W42" s="21">
        <f t="shared" si="8"/>
        <v>15836153</v>
      </c>
      <c r="X42" s="21">
        <f t="shared" si="8"/>
        <v>32939777</v>
      </c>
      <c r="Y42" s="21">
        <f t="shared" si="8"/>
        <v>-17103624</v>
      </c>
      <c r="Z42" s="4">
        <f>+IF(X42&lt;&gt;0,+(Y42/X42)*100,0)</f>
        <v>-51.92392164646409</v>
      </c>
      <c r="AA42" s="19">
        <f>SUM(AA43:AA46)</f>
        <v>32939777</v>
      </c>
    </row>
    <row r="43" spans="1:27" ht="12.75">
      <c r="A43" s="5" t="s">
        <v>46</v>
      </c>
      <c r="B43" s="3"/>
      <c r="C43" s="22">
        <v>15225467</v>
      </c>
      <c r="D43" s="22"/>
      <c r="E43" s="23">
        <v>20650544</v>
      </c>
      <c r="F43" s="24">
        <v>19724933</v>
      </c>
      <c r="G43" s="24">
        <v>1602088</v>
      </c>
      <c r="H43" s="24">
        <v>1719948</v>
      </c>
      <c r="I43" s="24">
        <v>1414570</v>
      </c>
      <c r="J43" s="24">
        <v>4736606</v>
      </c>
      <c r="K43" s="24">
        <v>1391053</v>
      </c>
      <c r="L43" s="24">
        <v>1247906</v>
      </c>
      <c r="M43" s="24">
        <v>264261</v>
      </c>
      <c r="N43" s="24">
        <v>2903220</v>
      </c>
      <c r="O43" s="24">
        <v>81213</v>
      </c>
      <c r="P43" s="24">
        <v>1196061</v>
      </c>
      <c r="Q43" s="24">
        <v>113651</v>
      </c>
      <c r="R43" s="24">
        <v>1390925</v>
      </c>
      <c r="S43" s="24">
        <v>1747884</v>
      </c>
      <c r="T43" s="24"/>
      <c r="U43" s="24"/>
      <c r="V43" s="24">
        <v>1747884</v>
      </c>
      <c r="W43" s="24">
        <v>10778635</v>
      </c>
      <c r="X43" s="24">
        <v>19724933</v>
      </c>
      <c r="Y43" s="24">
        <v>-8946298</v>
      </c>
      <c r="Z43" s="6">
        <v>-45.36</v>
      </c>
      <c r="AA43" s="22">
        <v>19724933</v>
      </c>
    </row>
    <row r="44" spans="1:27" ht="12.75">
      <c r="A44" s="5" t="s">
        <v>47</v>
      </c>
      <c r="B44" s="3"/>
      <c r="C44" s="22">
        <v>10778744</v>
      </c>
      <c r="D44" s="22"/>
      <c r="E44" s="23">
        <v>4285304</v>
      </c>
      <c r="F44" s="24">
        <v>4955304</v>
      </c>
      <c r="G44" s="24">
        <v>193022</v>
      </c>
      <c r="H44" s="24">
        <v>127492</v>
      </c>
      <c r="I44" s="24">
        <v>160920</v>
      </c>
      <c r="J44" s="24">
        <v>481434</v>
      </c>
      <c r="K44" s="24">
        <v>317133</v>
      </c>
      <c r="L44" s="24">
        <v>193081</v>
      </c>
      <c r="M44" s="24">
        <v>223324</v>
      </c>
      <c r="N44" s="24">
        <v>733538</v>
      </c>
      <c r="O44" s="24">
        <v>121279</v>
      </c>
      <c r="P44" s="24">
        <v>183494</v>
      </c>
      <c r="Q44" s="24">
        <v>212649</v>
      </c>
      <c r="R44" s="24">
        <v>517422</v>
      </c>
      <c r="S44" s="24">
        <v>119422</v>
      </c>
      <c r="T44" s="24"/>
      <c r="U44" s="24"/>
      <c r="V44" s="24">
        <v>119422</v>
      </c>
      <c r="W44" s="24">
        <v>1851816</v>
      </c>
      <c r="X44" s="24">
        <v>4955304</v>
      </c>
      <c r="Y44" s="24">
        <v>-3103488</v>
      </c>
      <c r="Z44" s="6">
        <v>-62.63</v>
      </c>
      <c r="AA44" s="22">
        <v>4955304</v>
      </c>
    </row>
    <row r="45" spans="1:27" ht="12.75">
      <c r="A45" s="5" t="s">
        <v>48</v>
      </c>
      <c r="B45" s="3"/>
      <c r="C45" s="25">
        <v>2125671</v>
      </c>
      <c r="D45" s="25"/>
      <c r="E45" s="26">
        <v>4061196</v>
      </c>
      <c r="F45" s="27">
        <v>4010196</v>
      </c>
      <c r="G45" s="27">
        <v>168729</v>
      </c>
      <c r="H45" s="27">
        <v>178109</v>
      </c>
      <c r="I45" s="27">
        <v>184215</v>
      </c>
      <c r="J45" s="27">
        <v>531053</v>
      </c>
      <c r="K45" s="27">
        <v>247641</v>
      </c>
      <c r="L45" s="27">
        <v>213703</v>
      </c>
      <c r="M45" s="27">
        <v>163074</v>
      </c>
      <c r="N45" s="27">
        <v>624418</v>
      </c>
      <c r="O45" s="27">
        <v>192756</v>
      </c>
      <c r="P45" s="27">
        <v>183136</v>
      </c>
      <c r="Q45" s="27">
        <v>202753</v>
      </c>
      <c r="R45" s="27">
        <v>578645</v>
      </c>
      <c r="S45" s="27">
        <v>225329</v>
      </c>
      <c r="T45" s="27"/>
      <c r="U45" s="27"/>
      <c r="V45" s="27">
        <v>225329</v>
      </c>
      <c r="W45" s="27">
        <v>1959445</v>
      </c>
      <c r="X45" s="27">
        <v>4010196</v>
      </c>
      <c r="Y45" s="27">
        <v>-2050751</v>
      </c>
      <c r="Z45" s="7">
        <v>-51.14</v>
      </c>
      <c r="AA45" s="25">
        <v>4010196</v>
      </c>
    </row>
    <row r="46" spans="1:27" ht="12.75">
      <c r="A46" s="5" t="s">
        <v>49</v>
      </c>
      <c r="B46" s="3"/>
      <c r="C46" s="22">
        <v>3454640</v>
      </c>
      <c r="D46" s="22"/>
      <c r="E46" s="23">
        <v>3137071</v>
      </c>
      <c r="F46" s="24">
        <v>4249344</v>
      </c>
      <c r="G46" s="24">
        <v>129733</v>
      </c>
      <c r="H46" s="24">
        <v>131678</v>
      </c>
      <c r="I46" s="24">
        <v>115736</v>
      </c>
      <c r="J46" s="24">
        <v>377147</v>
      </c>
      <c r="K46" s="24">
        <v>143388</v>
      </c>
      <c r="L46" s="24">
        <v>120987</v>
      </c>
      <c r="M46" s="24">
        <v>130743</v>
      </c>
      <c r="N46" s="24">
        <v>395118</v>
      </c>
      <c r="O46" s="24">
        <v>118893</v>
      </c>
      <c r="P46" s="24">
        <v>145029</v>
      </c>
      <c r="Q46" s="24">
        <v>115316</v>
      </c>
      <c r="R46" s="24">
        <v>379238</v>
      </c>
      <c r="S46" s="24">
        <v>94754</v>
      </c>
      <c r="T46" s="24"/>
      <c r="U46" s="24"/>
      <c r="V46" s="24">
        <v>94754</v>
      </c>
      <c r="W46" s="24">
        <v>1246257</v>
      </c>
      <c r="X46" s="24">
        <v>4249344</v>
      </c>
      <c r="Y46" s="24">
        <v>-3003087</v>
      </c>
      <c r="Z46" s="6">
        <v>-70.67</v>
      </c>
      <c r="AA46" s="22">
        <v>4249344</v>
      </c>
    </row>
    <row r="47" spans="1:27" ht="12.75">
      <c r="A47" s="2" t="s">
        <v>50</v>
      </c>
      <c r="B47" s="8" t="s">
        <v>51</v>
      </c>
      <c r="C47" s="19"/>
      <c r="D47" s="19"/>
      <c r="E47" s="20">
        <v>8798</v>
      </c>
      <c r="F47" s="21">
        <v>8798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8798</v>
      </c>
      <c r="Y47" s="21">
        <v>-8798</v>
      </c>
      <c r="Z47" s="4">
        <v>-100</v>
      </c>
      <c r="AA47" s="19">
        <v>8798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75746905</v>
      </c>
      <c r="D48" s="40">
        <f>+D28+D32+D38+D42+D47</f>
        <v>0</v>
      </c>
      <c r="E48" s="41">
        <f t="shared" si="9"/>
        <v>73732689</v>
      </c>
      <c r="F48" s="42">
        <f t="shared" si="9"/>
        <v>72381973</v>
      </c>
      <c r="G48" s="42">
        <f t="shared" si="9"/>
        <v>4679032</v>
      </c>
      <c r="H48" s="42">
        <f t="shared" si="9"/>
        <v>4677669</v>
      </c>
      <c r="I48" s="42">
        <f t="shared" si="9"/>
        <v>4607260</v>
      </c>
      <c r="J48" s="42">
        <f t="shared" si="9"/>
        <v>13963961</v>
      </c>
      <c r="K48" s="42">
        <f t="shared" si="9"/>
        <v>5680186</v>
      </c>
      <c r="L48" s="42">
        <f t="shared" si="9"/>
        <v>4295956</v>
      </c>
      <c r="M48" s="42">
        <f t="shared" si="9"/>
        <v>3947547</v>
      </c>
      <c r="N48" s="42">
        <f t="shared" si="9"/>
        <v>13923689</v>
      </c>
      <c r="O48" s="42">
        <f t="shared" si="9"/>
        <v>2675527</v>
      </c>
      <c r="P48" s="42">
        <f t="shared" si="9"/>
        <v>4324721</v>
      </c>
      <c r="Q48" s="42">
        <f t="shared" si="9"/>
        <v>3084795</v>
      </c>
      <c r="R48" s="42">
        <f t="shared" si="9"/>
        <v>10085043</v>
      </c>
      <c r="S48" s="42">
        <f t="shared" si="9"/>
        <v>4510750</v>
      </c>
      <c r="T48" s="42">
        <f t="shared" si="9"/>
        <v>0</v>
      </c>
      <c r="U48" s="42">
        <f t="shared" si="9"/>
        <v>0</v>
      </c>
      <c r="V48" s="42">
        <f t="shared" si="9"/>
        <v>4510750</v>
      </c>
      <c r="W48" s="42">
        <f t="shared" si="9"/>
        <v>42483443</v>
      </c>
      <c r="X48" s="42">
        <f t="shared" si="9"/>
        <v>72381973</v>
      </c>
      <c r="Y48" s="42">
        <f t="shared" si="9"/>
        <v>-29898530</v>
      </c>
      <c r="Z48" s="43">
        <f>+IF(X48&lt;&gt;0,+(Y48/X48)*100,0)</f>
        <v>-41.306597155067884</v>
      </c>
      <c r="AA48" s="40">
        <f>+AA28+AA32+AA38+AA42+AA47</f>
        <v>72381973</v>
      </c>
    </row>
    <row r="49" spans="1:27" ht="12.75">
      <c r="A49" s="14" t="s">
        <v>88</v>
      </c>
      <c r="B49" s="15"/>
      <c r="C49" s="44">
        <f aca="true" t="shared" si="10" ref="C49:Y49">+C25-C48</f>
        <v>-19131760</v>
      </c>
      <c r="D49" s="44">
        <f>+D25-D48</f>
        <v>0</v>
      </c>
      <c r="E49" s="45">
        <f t="shared" si="10"/>
        <v>903188</v>
      </c>
      <c r="F49" s="46">
        <f t="shared" si="10"/>
        <v>219348</v>
      </c>
      <c r="G49" s="46">
        <f t="shared" si="10"/>
        <v>27290536</v>
      </c>
      <c r="H49" s="46">
        <f t="shared" si="10"/>
        <v>-5621110</v>
      </c>
      <c r="I49" s="46">
        <f t="shared" si="10"/>
        <v>-2595516</v>
      </c>
      <c r="J49" s="46">
        <f t="shared" si="10"/>
        <v>19073910</v>
      </c>
      <c r="K49" s="46">
        <f t="shared" si="10"/>
        <v>-3228295</v>
      </c>
      <c r="L49" s="46">
        <f t="shared" si="10"/>
        <v>-2310476</v>
      </c>
      <c r="M49" s="46">
        <f t="shared" si="10"/>
        <v>1697115</v>
      </c>
      <c r="N49" s="46">
        <f t="shared" si="10"/>
        <v>-3841656</v>
      </c>
      <c r="O49" s="46">
        <f t="shared" si="10"/>
        <v>-447738</v>
      </c>
      <c r="P49" s="46">
        <f t="shared" si="10"/>
        <v>-2459219</v>
      </c>
      <c r="Q49" s="46">
        <f t="shared" si="10"/>
        <v>1122875</v>
      </c>
      <c r="R49" s="46">
        <f t="shared" si="10"/>
        <v>-1784082</v>
      </c>
      <c r="S49" s="46">
        <f t="shared" si="10"/>
        <v>-2794913</v>
      </c>
      <c r="T49" s="46">
        <f t="shared" si="10"/>
        <v>0</v>
      </c>
      <c r="U49" s="46">
        <f t="shared" si="10"/>
        <v>0</v>
      </c>
      <c r="V49" s="46">
        <f t="shared" si="10"/>
        <v>-2794913</v>
      </c>
      <c r="W49" s="46">
        <f t="shared" si="10"/>
        <v>10653259</v>
      </c>
      <c r="X49" s="46">
        <f>IF(F25=F48,0,X25-X48)</f>
        <v>219348</v>
      </c>
      <c r="Y49" s="46">
        <f t="shared" si="10"/>
        <v>10433911</v>
      </c>
      <c r="Z49" s="47">
        <f>+IF(X49&lt;&gt;0,+(Y49/X49)*100,0)</f>
        <v>4756.78419680143</v>
      </c>
      <c r="AA49" s="44">
        <f>+AA25-AA48</f>
        <v>219348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109433606</v>
      </c>
      <c r="D5" s="19">
        <f>SUM(D6:D8)</f>
        <v>0</v>
      </c>
      <c r="E5" s="20">
        <f t="shared" si="0"/>
        <v>109656125</v>
      </c>
      <c r="F5" s="21">
        <f t="shared" si="0"/>
        <v>104772146</v>
      </c>
      <c r="G5" s="21">
        <f t="shared" si="0"/>
        <v>71397146</v>
      </c>
      <c r="H5" s="21">
        <f t="shared" si="0"/>
        <v>3994621</v>
      </c>
      <c r="I5" s="21">
        <f t="shared" si="0"/>
        <v>1327924</v>
      </c>
      <c r="J5" s="21">
        <f t="shared" si="0"/>
        <v>76719691</v>
      </c>
      <c r="K5" s="21">
        <f t="shared" si="0"/>
        <v>2065259</v>
      </c>
      <c r="L5" s="21">
        <f t="shared" si="0"/>
        <v>1921287</v>
      </c>
      <c r="M5" s="21">
        <f t="shared" si="0"/>
        <v>16706386</v>
      </c>
      <c r="N5" s="21">
        <f t="shared" si="0"/>
        <v>20692932</v>
      </c>
      <c r="O5" s="21">
        <f t="shared" si="0"/>
        <v>1348843</v>
      </c>
      <c r="P5" s="21">
        <f t="shared" si="0"/>
        <v>1704444</v>
      </c>
      <c r="Q5" s="21">
        <f t="shared" si="0"/>
        <v>13333851</v>
      </c>
      <c r="R5" s="21">
        <f t="shared" si="0"/>
        <v>16387138</v>
      </c>
      <c r="S5" s="21">
        <f t="shared" si="0"/>
        <v>1322597</v>
      </c>
      <c r="T5" s="21">
        <f t="shared" si="0"/>
        <v>2832722</v>
      </c>
      <c r="U5" s="21">
        <f t="shared" si="0"/>
        <v>1441997</v>
      </c>
      <c r="V5" s="21">
        <f t="shared" si="0"/>
        <v>5597316</v>
      </c>
      <c r="W5" s="21">
        <f t="shared" si="0"/>
        <v>119397077</v>
      </c>
      <c r="X5" s="21">
        <f t="shared" si="0"/>
        <v>104772146</v>
      </c>
      <c r="Y5" s="21">
        <f t="shared" si="0"/>
        <v>14624931</v>
      </c>
      <c r="Z5" s="4">
        <f>+IF(X5&lt;&gt;0,+(Y5/X5)*100,0)</f>
        <v>13.958796835181747</v>
      </c>
      <c r="AA5" s="19">
        <f>SUM(AA6:AA8)</f>
        <v>104772146</v>
      </c>
    </row>
    <row r="6" spans="1:27" ht="12.75">
      <c r="A6" s="5" t="s">
        <v>32</v>
      </c>
      <c r="B6" s="3"/>
      <c r="C6" s="22">
        <v>1501883</v>
      </c>
      <c r="D6" s="22"/>
      <c r="E6" s="23">
        <v>1773365</v>
      </c>
      <c r="F6" s="24">
        <v>1773365</v>
      </c>
      <c r="G6" s="24">
        <v>36138</v>
      </c>
      <c r="H6" s="24">
        <v>288628</v>
      </c>
      <c r="I6" s="24">
        <v>87903</v>
      </c>
      <c r="J6" s="24">
        <v>412669</v>
      </c>
      <c r="K6" s="24">
        <v>422325</v>
      </c>
      <c r="L6" s="24">
        <v>521206</v>
      </c>
      <c r="M6" s="24">
        <v>249315</v>
      </c>
      <c r="N6" s="24">
        <v>1192846</v>
      </c>
      <c r="O6" s="24">
        <v>46800</v>
      </c>
      <c r="P6" s="24">
        <v>368186</v>
      </c>
      <c r="Q6" s="24">
        <v>42377</v>
      </c>
      <c r="R6" s="24">
        <v>457363</v>
      </c>
      <c r="S6" s="24">
        <v>22556</v>
      </c>
      <c r="T6" s="24">
        <v>24296</v>
      </c>
      <c r="U6" s="24">
        <v>70077</v>
      </c>
      <c r="V6" s="24">
        <v>116929</v>
      </c>
      <c r="W6" s="24">
        <v>2179807</v>
      </c>
      <c r="X6" s="24">
        <v>1773365</v>
      </c>
      <c r="Y6" s="24">
        <v>406442</v>
      </c>
      <c r="Z6" s="6">
        <v>22.92</v>
      </c>
      <c r="AA6" s="22">
        <v>1773365</v>
      </c>
    </row>
    <row r="7" spans="1:27" ht="12.75">
      <c r="A7" s="5" t="s">
        <v>33</v>
      </c>
      <c r="B7" s="3"/>
      <c r="C7" s="25">
        <v>107931723</v>
      </c>
      <c r="D7" s="25"/>
      <c r="E7" s="26">
        <v>107882760</v>
      </c>
      <c r="F7" s="27">
        <v>102998781</v>
      </c>
      <c r="G7" s="27">
        <v>71361008</v>
      </c>
      <c r="H7" s="27">
        <v>3705993</v>
      </c>
      <c r="I7" s="27">
        <v>1240021</v>
      </c>
      <c r="J7" s="27">
        <v>76307022</v>
      </c>
      <c r="K7" s="27">
        <v>1642934</v>
      </c>
      <c r="L7" s="27">
        <v>1400081</v>
      </c>
      <c r="M7" s="27">
        <v>16457071</v>
      </c>
      <c r="N7" s="27">
        <v>19500086</v>
      </c>
      <c r="O7" s="27">
        <v>1302043</v>
      </c>
      <c r="P7" s="27">
        <v>1336258</v>
      </c>
      <c r="Q7" s="27">
        <v>13291474</v>
      </c>
      <c r="R7" s="27">
        <v>15929775</v>
      </c>
      <c r="S7" s="27">
        <v>1300041</v>
      </c>
      <c r="T7" s="27">
        <v>2808426</v>
      </c>
      <c r="U7" s="27">
        <v>1371920</v>
      </c>
      <c r="V7" s="27">
        <v>5480387</v>
      </c>
      <c r="W7" s="27">
        <v>117217270</v>
      </c>
      <c r="X7" s="27">
        <v>102998781</v>
      </c>
      <c r="Y7" s="27">
        <v>14218489</v>
      </c>
      <c r="Z7" s="7">
        <v>13.8</v>
      </c>
      <c r="AA7" s="25">
        <v>102998781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2084244</v>
      </c>
      <c r="D9" s="19">
        <f>SUM(D10:D14)</f>
        <v>0</v>
      </c>
      <c r="E9" s="20">
        <f t="shared" si="1"/>
        <v>3789190</v>
      </c>
      <c r="F9" s="21">
        <f t="shared" si="1"/>
        <v>3734988</v>
      </c>
      <c r="G9" s="21">
        <f t="shared" si="1"/>
        <v>301897</v>
      </c>
      <c r="H9" s="21">
        <f t="shared" si="1"/>
        <v>77308</v>
      </c>
      <c r="I9" s="21">
        <f t="shared" si="1"/>
        <v>91239</v>
      </c>
      <c r="J9" s="21">
        <f t="shared" si="1"/>
        <v>470444</v>
      </c>
      <c r="K9" s="21">
        <f t="shared" si="1"/>
        <v>511799</v>
      </c>
      <c r="L9" s="21">
        <f t="shared" si="1"/>
        <v>84814</v>
      </c>
      <c r="M9" s="21">
        <f t="shared" si="1"/>
        <v>350767</v>
      </c>
      <c r="N9" s="21">
        <f t="shared" si="1"/>
        <v>947380</v>
      </c>
      <c r="O9" s="21">
        <f t="shared" si="1"/>
        <v>88145</v>
      </c>
      <c r="P9" s="21">
        <f t="shared" si="1"/>
        <v>82558</v>
      </c>
      <c r="Q9" s="21">
        <f t="shared" si="1"/>
        <v>79766</v>
      </c>
      <c r="R9" s="21">
        <f t="shared" si="1"/>
        <v>250469</v>
      </c>
      <c r="S9" s="21">
        <f t="shared" si="1"/>
        <v>73701</v>
      </c>
      <c r="T9" s="21">
        <f t="shared" si="1"/>
        <v>64971</v>
      </c>
      <c r="U9" s="21">
        <f t="shared" si="1"/>
        <v>78745</v>
      </c>
      <c r="V9" s="21">
        <f t="shared" si="1"/>
        <v>217417</v>
      </c>
      <c r="W9" s="21">
        <f t="shared" si="1"/>
        <v>1885710</v>
      </c>
      <c r="X9" s="21">
        <f t="shared" si="1"/>
        <v>3734988</v>
      </c>
      <c r="Y9" s="21">
        <f t="shared" si="1"/>
        <v>-1849278</v>
      </c>
      <c r="Z9" s="4">
        <f>+IF(X9&lt;&gt;0,+(Y9/X9)*100,0)</f>
        <v>-49.512287589679005</v>
      </c>
      <c r="AA9" s="19">
        <f>SUM(AA10:AA14)</f>
        <v>3734988</v>
      </c>
    </row>
    <row r="10" spans="1:27" ht="12.75">
      <c r="A10" s="5" t="s">
        <v>36</v>
      </c>
      <c r="B10" s="3"/>
      <c r="C10" s="22">
        <v>2034694</v>
      </c>
      <c r="D10" s="22"/>
      <c r="E10" s="23">
        <v>2463021</v>
      </c>
      <c r="F10" s="24">
        <v>2408819</v>
      </c>
      <c r="G10" s="24">
        <v>297659</v>
      </c>
      <c r="H10" s="24">
        <v>91762</v>
      </c>
      <c r="I10" s="24">
        <v>94373</v>
      </c>
      <c r="J10" s="24">
        <v>483794</v>
      </c>
      <c r="K10" s="24">
        <v>507526</v>
      </c>
      <c r="L10" s="24">
        <v>89627</v>
      </c>
      <c r="M10" s="24">
        <v>354962</v>
      </c>
      <c r="N10" s="24">
        <v>952115</v>
      </c>
      <c r="O10" s="24">
        <v>82713</v>
      </c>
      <c r="P10" s="24">
        <v>85230</v>
      </c>
      <c r="Q10" s="24">
        <v>84248</v>
      </c>
      <c r="R10" s="24">
        <v>252191</v>
      </c>
      <c r="S10" s="24">
        <v>73983</v>
      </c>
      <c r="T10" s="24">
        <v>69497</v>
      </c>
      <c r="U10" s="24">
        <v>82265</v>
      </c>
      <c r="V10" s="24">
        <v>225745</v>
      </c>
      <c r="W10" s="24">
        <v>1913845</v>
      </c>
      <c r="X10" s="24">
        <v>2408819</v>
      </c>
      <c r="Y10" s="24">
        <v>-494974</v>
      </c>
      <c r="Z10" s="6">
        <v>-20.55</v>
      </c>
      <c r="AA10" s="22">
        <v>2408819</v>
      </c>
    </row>
    <row r="11" spans="1:27" ht="12.75">
      <c r="A11" s="5" t="s">
        <v>37</v>
      </c>
      <c r="B11" s="3"/>
      <c r="C11" s="22">
        <v>49550</v>
      </c>
      <c r="D11" s="22"/>
      <c r="E11" s="23">
        <v>38169</v>
      </c>
      <c r="F11" s="24">
        <v>38169</v>
      </c>
      <c r="G11" s="24">
        <v>4238</v>
      </c>
      <c r="H11" s="24">
        <v>-14454</v>
      </c>
      <c r="I11" s="24">
        <v>-3134</v>
      </c>
      <c r="J11" s="24">
        <v>-13350</v>
      </c>
      <c r="K11" s="24">
        <v>4273</v>
      </c>
      <c r="L11" s="24">
        <v>-4813</v>
      </c>
      <c r="M11" s="24">
        <v>-4195</v>
      </c>
      <c r="N11" s="24">
        <v>-4735</v>
      </c>
      <c r="O11" s="24">
        <v>5432</v>
      </c>
      <c r="P11" s="24">
        <v>-2672</v>
      </c>
      <c r="Q11" s="24">
        <v>-4482</v>
      </c>
      <c r="R11" s="24">
        <v>-1722</v>
      </c>
      <c r="S11" s="24">
        <v>-282</v>
      </c>
      <c r="T11" s="24">
        <v>-4526</v>
      </c>
      <c r="U11" s="24">
        <v>-3520</v>
      </c>
      <c r="V11" s="24">
        <v>-8328</v>
      </c>
      <c r="W11" s="24">
        <v>-28135</v>
      </c>
      <c r="X11" s="24">
        <v>38169</v>
      </c>
      <c r="Y11" s="24">
        <v>-66304</v>
      </c>
      <c r="Z11" s="6">
        <v>-173.71</v>
      </c>
      <c r="AA11" s="22">
        <v>38169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>
        <v>1288000</v>
      </c>
      <c r="F13" s="24">
        <v>1288000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1288000</v>
      </c>
      <c r="Y13" s="24">
        <v>-1288000</v>
      </c>
      <c r="Z13" s="6">
        <v>-100</v>
      </c>
      <c r="AA13" s="22">
        <v>1288000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1493765</v>
      </c>
      <c r="D15" s="19">
        <f>SUM(D16:D18)</f>
        <v>0</v>
      </c>
      <c r="E15" s="20">
        <f t="shared" si="2"/>
        <v>7100909</v>
      </c>
      <c r="F15" s="21">
        <f t="shared" si="2"/>
        <v>7100909</v>
      </c>
      <c r="G15" s="21">
        <f t="shared" si="2"/>
        <v>126726</v>
      </c>
      <c r="H15" s="21">
        <f t="shared" si="2"/>
        <v>115100</v>
      </c>
      <c r="I15" s="21">
        <f t="shared" si="2"/>
        <v>119146</v>
      </c>
      <c r="J15" s="21">
        <f t="shared" si="2"/>
        <v>360972</v>
      </c>
      <c r="K15" s="21">
        <f t="shared" si="2"/>
        <v>120084</v>
      </c>
      <c r="L15" s="21">
        <f t="shared" si="2"/>
        <v>118334</v>
      </c>
      <c r="M15" s="21">
        <f t="shared" si="2"/>
        <v>87641</v>
      </c>
      <c r="N15" s="21">
        <f t="shared" si="2"/>
        <v>326059</v>
      </c>
      <c r="O15" s="21">
        <f t="shared" si="2"/>
        <v>102911</v>
      </c>
      <c r="P15" s="21">
        <f t="shared" si="2"/>
        <v>91555</v>
      </c>
      <c r="Q15" s="21">
        <f t="shared" si="2"/>
        <v>93801</v>
      </c>
      <c r="R15" s="21">
        <f t="shared" si="2"/>
        <v>288267</v>
      </c>
      <c r="S15" s="21">
        <f t="shared" si="2"/>
        <v>10096</v>
      </c>
      <c r="T15" s="21">
        <f t="shared" si="2"/>
        <v>0</v>
      </c>
      <c r="U15" s="21">
        <f t="shared" si="2"/>
        <v>42275</v>
      </c>
      <c r="V15" s="21">
        <f t="shared" si="2"/>
        <v>52371</v>
      </c>
      <c r="W15" s="21">
        <f t="shared" si="2"/>
        <v>1027669</v>
      </c>
      <c r="X15" s="21">
        <f t="shared" si="2"/>
        <v>7100909</v>
      </c>
      <c r="Y15" s="21">
        <f t="shared" si="2"/>
        <v>-6073240</v>
      </c>
      <c r="Z15" s="4">
        <f>+IF(X15&lt;&gt;0,+(Y15/X15)*100,0)</f>
        <v>-85.52764160194138</v>
      </c>
      <c r="AA15" s="19">
        <f>SUM(AA16:AA18)</f>
        <v>7100909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>
        <v>1493765</v>
      </c>
      <c r="D17" s="22"/>
      <c r="E17" s="23">
        <v>7100909</v>
      </c>
      <c r="F17" s="24">
        <v>7100909</v>
      </c>
      <c r="G17" s="24">
        <v>126726</v>
      </c>
      <c r="H17" s="24">
        <v>115100</v>
      </c>
      <c r="I17" s="24">
        <v>119146</v>
      </c>
      <c r="J17" s="24">
        <v>360972</v>
      </c>
      <c r="K17" s="24">
        <v>120084</v>
      </c>
      <c r="L17" s="24">
        <v>118334</v>
      </c>
      <c r="M17" s="24">
        <v>87641</v>
      </c>
      <c r="N17" s="24">
        <v>326059</v>
      </c>
      <c r="O17" s="24">
        <v>102911</v>
      </c>
      <c r="P17" s="24">
        <v>91555</v>
      </c>
      <c r="Q17" s="24">
        <v>93801</v>
      </c>
      <c r="R17" s="24">
        <v>288267</v>
      </c>
      <c r="S17" s="24">
        <v>10096</v>
      </c>
      <c r="T17" s="24"/>
      <c r="U17" s="24">
        <v>42275</v>
      </c>
      <c r="V17" s="24">
        <v>52371</v>
      </c>
      <c r="W17" s="24">
        <v>1027669</v>
      </c>
      <c r="X17" s="24">
        <v>7100909</v>
      </c>
      <c r="Y17" s="24">
        <v>-6073240</v>
      </c>
      <c r="Z17" s="6">
        <v>-85.53</v>
      </c>
      <c r="AA17" s="22">
        <v>7100909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133558802</v>
      </c>
      <c r="D19" s="19">
        <f>SUM(D20:D23)</f>
        <v>0</v>
      </c>
      <c r="E19" s="20">
        <f t="shared" si="3"/>
        <v>187221408</v>
      </c>
      <c r="F19" s="21">
        <f t="shared" si="3"/>
        <v>185096408</v>
      </c>
      <c r="G19" s="21">
        <f t="shared" si="3"/>
        <v>14728392</v>
      </c>
      <c r="H19" s="21">
        <f t="shared" si="3"/>
        <v>12211386</v>
      </c>
      <c r="I19" s="21">
        <f t="shared" si="3"/>
        <v>11905782</v>
      </c>
      <c r="J19" s="21">
        <f t="shared" si="3"/>
        <v>38845560</v>
      </c>
      <c r="K19" s="21">
        <f t="shared" si="3"/>
        <v>14327229</v>
      </c>
      <c r="L19" s="21">
        <f t="shared" si="3"/>
        <v>12190389</v>
      </c>
      <c r="M19" s="21">
        <f t="shared" si="3"/>
        <v>14951644</v>
      </c>
      <c r="N19" s="21">
        <f t="shared" si="3"/>
        <v>41469262</v>
      </c>
      <c r="O19" s="21">
        <f t="shared" si="3"/>
        <v>12260941</v>
      </c>
      <c r="P19" s="21">
        <f t="shared" si="3"/>
        <v>12038672</v>
      </c>
      <c r="Q19" s="21">
        <f t="shared" si="3"/>
        <v>12735187</v>
      </c>
      <c r="R19" s="21">
        <f t="shared" si="3"/>
        <v>37034800</v>
      </c>
      <c r="S19" s="21">
        <f t="shared" si="3"/>
        <v>10074702</v>
      </c>
      <c r="T19" s="21">
        <f t="shared" si="3"/>
        <v>12339676</v>
      </c>
      <c r="U19" s="21">
        <f t="shared" si="3"/>
        <v>11578523</v>
      </c>
      <c r="V19" s="21">
        <f t="shared" si="3"/>
        <v>33992901</v>
      </c>
      <c r="W19" s="21">
        <f t="shared" si="3"/>
        <v>151342523</v>
      </c>
      <c r="X19" s="21">
        <f t="shared" si="3"/>
        <v>185096408</v>
      </c>
      <c r="Y19" s="21">
        <f t="shared" si="3"/>
        <v>-33753885</v>
      </c>
      <c r="Z19" s="4">
        <f>+IF(X19&lt;&gt;0,+(Y19/X19)*100,0)</f>
        <v>-18.235840103390878</v>
      </c>
      <c r="AA19" s="19">
        <f>SUM(AA20:AA23)</f>
        <v>185096408</v>
      </c>
    </row>
    <row r="20" spans="1:27" ht="12.75">
      <c r="A20" s="5" t="s">
        <v>46</v>
      </c>
      <c r="B20" s="3"/>
      <c r="C20" s="22">
        <v>80167315</v>
      </c>
      <c r="D20" s="22"/>
      <c r="E20" s="23">
        <v>99399744</v>
      </c>
      <c r="F20" s="24">
        <v>95399744</v>
      </c>
      <c r="G20" s="24">
        <v>8863384</v>
      </c>
      <c r="H20" s="24">
        <v>7832906</v>
      </c>
      <c r="I20" s="24">
        <v>7487630</v>
      </c>
      <c r="J20" s="24">
        <v>24183920</v>
      </c>
      <c r="K20" s="24">
        <v>7419320</v>
      </c>
      <c r="L20" s="24">
        <v>6962690</v>
      </c>
      <c r="M20" s="24">
        <v>6633912</v>
      </c>
      <c r="N20" s="24">
        <v>21015922</v>
      </c>
      <c r="O20" s="24">
        <v>6973019</v>
      </c>
      <c r="P20" s="24">
        <v>7051571</v>
      </c>
      <c r="Q20" s="24">
        <v>7748687</v>
      </c>
      <c r="R20" s="24">
        <v>21773277</v>
      </c>
      <c r="S20" s="24">
        <v>5673456</v>
      </c>
      <c r="T20" s="24">
        <v>7346159</v>
      </c>
      <c r="U20" s="24">
        <v>6864167</v>
      </c>
      <c r="V20" s="24">
        <v>19883782</v>
      </c>
      <c r="W20" s="24">
        <v>86856901</v>
      </c>
      <c r="X20" s="24">
        <v>95399744</v>
      </c>
      <c r="Y20" s="24">
        <v>-8542843</v>
      </c>
      <c r="Z20" s="6">
        <v>-8.95</v>
      </c>
      <c r="AA20" s="22">
        <v>95399744</v>
      </c>
    </row>
    <row r="21" spans="1:27" ht="12.75">
      <c r="A21" s="5" t="s">
        <v>47</v>
      </c>
      <c r="B21" s="3"/>
      <c r="C21" s="22">
        <v>29288842</v>
      </c>
      <c r="D21" s="22"/>
      <c r="E21" s="23">
        <v>45124375</v>
      </c>
      <c r="F21" s="24">
        <v>46999375</v>
      </c>
      <c r="G21" s="24">
        <v>3706502</v>
      </c>
      <c r="H21" s="24">
        <v>2257233</v>
      </c>
      <c r="I21" s="24">
        <v>2369833</v>
      </c>
      <c r="J21" s="24">
        <v>8333568</v>
      </c>
      <c r="K21" s="24">
        <v>3217538</v>
      </c>
      <c r="L21" s="24">
        <v>3165840</v>
      </c>
      <c r="M21" s="24">
        <v>2948658</v>
      </c>
      <c r="N21" s="24">
        <v>9332036</v>
      </c>
      <c r="O21" s="24">
        <v>3226477</v>
      </c>
      <c r="P21" s="24">
        <v>2934021</v>
      </c>
      <c r="Q21" s="24">
        <v>2895937</v>
      </c>
      <c r="R21" s="24">
        <v>9056435</v>
      </c>
      <c r="S21" s="24">
        <v>2353656</v>
      </c>
      <c r="T21" s="24">
        <v>2945210</v>
      </c>
      <c r="U21" s="24">
        <v>2652853</v>
      </c>
      <c r="V21" s="24">
        <v>7951719</v>
      </c>
      <c r="W21" s="24">
        <v>34673758</v>
      </c>
      <c r="X21" s="24">
        <v>46999375</v>
      </c>
      <c r="Y21" s="24">
        <v>-12325617</v>
      </c>
      <c r="Z21" s="6">
        <v>-26.23</v>
      </c>
      <c r="AA21" s="22">
        <v>46999375</v>
      </c>
    </row>
    <row r="22" spans="1:27" ht="12.75">
      <c r="A22" s="5" t="s">
        <v>48</v>
      </c>
      <c r="B22" s="3"/>
      <c r="C22" s="25">
        <v>11019820</v>
      </c>
      <c r="D22" s="25"/>
      <c r="E22" s="26">
        <v>28342110</v>
      </c>
      <c r="F22" s="27">
        <v>28342110</v>
      </c>
      <c r="G22" s="27">
        <v>975520</v>
      </c>
      <c r="H22" s="27">
        <v>972205</v>
      </c>
      <c r="I22" s="27">
        <v>932196</v>
      </c>
      <c r="J22" s="27">
        <v>2879921</v>
      </c>
      <c r="K22" s="27">
        <v>2566578</v>
      </c>
      <c r="L22" s="27">
        <v>932082</v>
      </c>
      <c r="M22" s="27">
        <v>4239557</v>
      </c>
      <c r="N22" s="27">
        <v>7738217</v>
      </c>
      <c r="O22" s="27">
        <v>931278</v>
      </c>
      <c r="P22" s="27">
        <v>937972</v>
      </c>
      <c r="Q22" s="27">
        <v>970986</v>
      </c>
      <c r="R22" s="27">
        <v>2840236</v>
      </c>
      <c r="S22" s="27">
        <v>931233</v>
      </c>
      <c r="T22" s="27">
        <v>933123</v>
      </c>
      <c r="U22" s="27">
        <v>948580</v>
      </c>
      <c r="V22" s="27">
        <v>2812936</v>
      </c>
      <c r="W22" s="27">
        <v>16271310</v>
      </c>
      <c r="X22" s="27">
        <v>28342110</v>
      </c>
      <c r="Y22" s="27">
        <v>-12070800</v>
      </c>
      <c r="Z22" s="7">
        <v>-42.59</v>
      </c>
      <c r="AA22" s="25">
        <v>28342110</v>
      </c>
    </row>
    <row r="23" spans="1:27" ht="12.75">
      <c r="A23" s="5" t="s">
        <v>49</v>
      </c>
      <c r="B23" s="3"/>
      <c r="C23" s="22">
        <v>13082825</v>
      </c>
      <c r="D23" s="22"/>
      <c r="E23" s="23">
        <v>14355179</v>
      </c>
      <c r="F23" s="24">
        <v>14355179</v>
      </c>
      <c r="G23" s="24">
        <v>1182986</v>
      </c>
      <c r="H23" s="24">
        <v>1149042</v>
      </c>
      <c r="I23" s="24">
        <v>1116123</v>
      </c>
      <c r="J23" s="24">
        <v>3448151</v>
      </c>
      <c r="K23" s="24">
        <v>1123793</v>
      </c>
      <c r="L23" s="24">
        <v>1129777</v>
      </c>
      <c r="M23" s="24">
        <v>1129517</v>
      </c>
      <c r="N23" s="24">
        <v>3383087</v>
      </c>
      <c r="O23" s="24">
        <v>1130167</v>
      </c>
      <c r="P23" s="24">
        <v>1115108</v>
      </c>
      <c r="Q23" s="24">
        <v>1119577</v>
      </c>
      <c r="R23" s="24">
        <v>3364852</v>
      </c>
      <c r="S23" s="24">
        <v>1116357</v>
      </c>
      <c r="T23" s="24">
        <v>1115184</v>
      </c>
      <c r="U23" s="24">
        <v>1112923</v>
      </c>
      <c r="V23" s="24">
        <v>3344464</v>
      </c>
      <c r="W23" s="24">
        <v>13540554</v>
      </c>
      <c r="X23" s="24">
        <v>14355179</v>
      </c>
      <c r="Y23" s="24">
        <v>-814625</v>
      </c>
      <c r="Z23" s="6">
        <v>-5.67</v>
      </c>
      <c r="AA23" s="22">
        <v>14355179</v>
      </c>
    </row>
    <row r="24" spans="1:27" ht="12.75">
      <c r="A24" s="2" t="s">
        <v>50</v>
      </c>
      <c r="B24" s="8" t="s">
        <v>51</v>
      </c>
      <c r="C24" s="19">
        <v>87853</v>
      </c>
      <c r="D24" s="19"/>
      <c r="E24" s="20">
        <v>81221</v>
      </c>
      <c r="F24" s="21">
        <v>43146</v>
      </c>
      <c r="G24" s="21">
        <v>6094</v>
      </c>
      <c r="H24" s="21">
        <v>2284</v>
      </c>
      <c r="I24" s="21">
        <v>2906</v>
      </c>
      <c r="J24" s="21">
        <v>11284</v>
      </c>
      <c r="K24" s="21">
        <v>838</v>
      </c>
      <c r="L24" s="21">
        <v>-65</v>
      </c>
      <c r="M24" s="21">
        <v>7479</v>
      </c>
      <c r="N24" s="21">
        <v>8252</v>
      </c>
      <c r="O24" s="21">
        <v>-1416</v>
      </c>
      <c r="P24" s="21">
        <v>1422</v>
      </c>
      <c r="Q24" s="21">
        <v>-879</v>
      </c>
      <c r="R24" s="21">
        <v>-873</v>
      </c>
      <c r="S24" s="21">
        <v>4798</v>
      </c>
      <c r="T24" s="21">
        <v>-1897</v>
      </c>
      <c r="U24" s="21">
        <v>-269</v>
      </c>
      <c r="V24" s="21">
        <v>2632</v>
      </c>
      <c r="W24" s="21">
        <v>21295</v>
      </c>
      <c r="X24" s="21">
        <v>43146</v>
      </c>
      <c r="Y24" s="21">
        <v>-21851</v>
      </c>
      <c r="Z24" s="4">
        <v>-50.64</v>
      </c>
      <c r="AA24" s="19">
        <v>43146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246658270</v>
      </c>
      <c r="D25" s="40">
        <f>+D5+D9+D15+D19+D24</f>
        <v>0</v>
      </c>
      <c r="E25" s="41">
        <f t="shared" si="4"/>
        <v>307848853</v>
      </c>
      <c r="F25" s="42">
        <f t="shared" si="4"/>
        <v>300747597</v>
      </c>
      <c r="G25" s="42">
        <f t="shared" si="4"/>
        <v>86560255</v>
      </c>
      <c r="H25" s="42">
        <f t="shared" si="4"/>
        <v>16400699</v>
      </c>
      <c r="I25" s="42">
        <f t="shared" si="4"/>
        <v>13446997</v>
      </c>
      <c r="J25" s="42">
        <f t="shared" si="4"/>
        <v>116407951</v>
      </c>
      <c r="K25" s="42">
        <f t="shared" si="4"/>
        <v>17025209</v>
      </c>
      <c r="L25" s="42">
        <f t="shared" si="4"/>
        <v>14314759</v>
      </c>
      <c r="M25" s="42">
        <f t="shared" si="4"/>
        <v>32103917</v>
      </c>
      <c r="N25" s="42">
        <f t="shared" si="4"/>
        <v>63443885</v>
      </c>
      <c r="O25" s="42">
        <f t="shared" si="4"/>
        <v>13799424</v>
      </c>
      <c r="P25" s="42">
        <f t="shared" si="4"/>
        <v>13918651</v>
      </c>
      <c r="Q25" s="42">
        <f t="shared" si="4"/>
        <v>26241726</v>
      </c>
      <c r="R25" s="42">
        <f t="shared" si="4"/>
        <v>53959801</v>
      </c>
      <c r="S25" s="42">
        <f t="shared" si="4"/>
        <v>11485894</v>
      </c>
      <c r="T25" s="42">
        <f t="shared" si="4"/>
        <v>15235472</v>
      </c>
      <c r="U25" s="42">
        <f t="shared" si="4"/>
        <v>13141271</v>
      </c>
      <c r="V25" s="42">
        <f t="shared" si="4"/>
        <v>39862637</v>
      </c>
      <c r="W25" s="42">
        <f t="shared" si="4"/>
        <v>273674274</v>
      </c>
      <c r="X25" s="42">
        <f t="shared" si="4"/>
        <v>300747597</v>
      </c>
      <c r="Y25" s="42">
        <f t="shared" si="4"/>
        <v>-27073323</v>
      </c>
      <c r="Z25" s="43">
        <f>+IF(X25&lt;&gt;0,+(Y25/X25)*100,0)</f>
        <v>-9.002008085870093</v>
      </c>
      <c r="AA25" s="40">
        <f>+AA5+AA9+AA15+AA19+AA24</f>
        <v>300747597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88531958</v>
      </c>
      <c r="D28" s="19">
        <f>SUM(D29:D31)</f>
        <v>0</v>
      </c>
      <c r="E28" s="20">
        <f t="shared" si="5"/>
        <v>122718610</v>
      </c>
      <c r="F28" s="21">
        <f t="shared" si="5"/>
        <v>114312011</v>
      </c>
      <c r="G28" s="21">
        <f t="shared" si="5"/>
        <v>7014575</v>
      </c>
      <c r="H28" s="21">
        <f t="shared" si="5"/>
        <v>7522800</v>
      </c>
      <c r="I28" s="21">
        <f t="shared" si="5"/>
        <v>7961514</v>
      </c>
      <c r="J28" s="21">
        <f t="shared" si="5"/>
        <v>22498889</v>
      </c>
      <c r="K28" s="21">
        <f t="shared" si="5"/>
        <v>7345046</v>
      </c>
      <c r="L28" s="21">
        <f t="shared" si="5"/>
        <v>8517764</v>
      </c>
      <c r="M28" s="21">
        <f t="shared" si="5"/>
        <v>9243267</v>
      </c>
      <c r="N28" s="21">
        <f t="shared" si="5"/>
        <v>25106077</v>
      </c>
      <c r="O28" s="21">
        <f t="shared" si="5"/>
        <v>8345504</v>
      </c>
      <c r="P28" s="21">
        <f t="shared" si="5"/>
        <v>6591299</v>
      </c>
      <c r="Q28" s="21">
        <f t="shared" si="5"/>
        <v>7170492</v>
      </c>
      <c r="R28" s="21">
        <f t="shared" si="5"/>
        <v>22107295</v>
      </c>
      <c r="S28" s="21">
        <f t="shared" si="5"/>
        <v>6975062</v>
      </c>
      <c r="T28" s="21">
        <f t="shared" si="5"/>
        <v>9168959</v>
      </c>
      <c r="U28" s="21">
        <f t="shared" si="5"/>
        <v>8133874</v>
      </c>
      <c r="V28" s="21">
        <f t="shared" si="5"/>
        <v>24277895</v>
      </c>
      <c r="W28" s="21">
        <f t="shared" si="5"/>
        <v>93990156</v>
      </c>
      <c r="X28" s="21">
        <f t="shared" si="5"/>
        <v>114312011</v>
      </c>
      <c r="Y28" s="21">
        <f t="shared" si="5"/>
        <v>-20321855</v>
      </c>
      <c r="Z28" s="4">
        <f>+IF(X28&lt;&gt;0,+(Y28/X28)*100,0)</f>
        <v>-17.77753258141876</v>
      </c>
      <c r="AA28" s="19">
        <f>SUM(AA29:AA31)</f>
        <v>114312011</v>
      </c>
    </row>
    <row r="29" spans="1:27" ht="12.75">
      <c r="A29" s="5" t="s">
        <v>32</v>
      </c>
      <c r="B29" s="3"/>
      <c r="C29" s="22">
        <v>20377825</v>
      </c>
      <c r="D29" s="22"/>
      <c r="E29" s="23">
        <v>20793543</v>
      </c>
      <c r="F29" s="24">
        <v>19420346</v>
      </c>
      <c r="G29" s="24">
        <v>1543235</v>
      </c>
      <c r="H29" s="24">
        <v>1423399</v>
      </c>
      <c r="I29" s="24">
        <v>1859352</v>
      </c>
      <c r="J29" s="24">
        <v>4825986</v>
      </c>
      <c r="K29" s="24">
        <v>1729866</v>
      </c>
      <c r="L29" s="24">
        <v>1787884</v>
      </c>
      <c r="M29" s="24">
        <v>1523718</v>
      </c>
      <c r="N29" s="24">
        <v>5041468</v>
      </c>
      <c r="O29" s="24">
        <v>1743569</v>
      </c>
      <c r="P29" s="24">
        <v>1515887</v>
      </c>
      <c r="Q29" s="24">
        <v>1468181</v>
      </c>
      <c r="R29" s="24">
        <v>4727637</v>
      </c>
      <c r="S29" s="24">
        <v>1692891</v>
      </c>
      <c r="T29" s="24">
        <v>1452416</v>
      </c>
      <c r="U29" s="24">
        <v>1868635</v>
      </c>
      <c r="V29" s="24">
        <v>5013942</v>
      </c>
      <c r="W29" s="24">
        <v>19609033</v>
      </c>
      <c r="X29" s="24">
        <v>19420346</v>
      </c>
      <c r="Y29" s="24">
        <v>188687</v>
      </c>
      <c r="Z29" s="6">
        <v>0.97</v>
      </c>
      <c r="AA29" s="22">
        <v>19420346</v>
      </c>
    </row>
    <row r="30" spans="1:27" ht="12.75">
      <c r="A30" s="5" t="s">
        <v>33</v>
      </c>
      <c r="B30" s="3"/>
      <c r="C30" s="25">
        <v>67187345</v>
      </c>
      <c r="D30" s="25"/>
      <c r="E30" s="26">
        <v>100632717</v>
      </c>
      <c r="F30" s="27">
        <v>93463102</v>
      </c>
      <c r="G30" s="27">
        <v>5355183</v>
      </c>
      <c r="H30" s="27">
        <v>6003501</v>
      </c>
      <c r="I30" s="27">
        <v>6006262</v>
      </c>
      <c r="J30" s="27">
        <v>17364946</v>
      </c>
      <c r="K30" s="27">
        <v>5519280</v>
      </c>
      <c r="L30" s="27">
        <v>6633980</v>
      </c>
      <c r="M30" s="27">
        <v>7619923</v>
      </c>
      <c r="N30" s="27">
        <v>19773183</v>
      </c>
      <c r="O30" s="27">
        <v>6506035</v>
      </c>
      <c r="P30" s="27">
        <v>4979512</v>
      </c>
      <c r="Q30" s="27">
        <v>5606411</v>
      </c>
      <c r="R30" s="27">
        <v>17091958</v>
      </c>
      <c r="S30" s="27">
        <v>5186271</v>
      </c>
      <c r="T30" s="27">
        <v>7620643</v>
      </c>
      <c r="U30" s="27">
        <v>6164689</v>
      </c>
      <c r="V30" s="27">
        <v>18971603</v>
      </c>
      <c r="W30" s="27">
        <v>73201690</v>
      </c>
      <c r="X30" s="27">
        <v>93463102</v>
      </c>
      <c r="Y30" s="27">
        <v>-20261412</v>
      </c>
      <c r="Z30" s="7">
        <v>-21.68</v>
      </c>
      <c r="AA30" s="25">
        <v>93463102</v>
      </c>
    </row>
    <row r="31" spans="1:27" ht="12.75">
      <c r="A31" s="5" t="s">
        <v>34</v>
      </c>
      <c r="B31" s="3"/>
      <c r="C31" s="22">
        <v>966788</v>
      </c>
      <c r="D31" s="22"/>
      <c r="E31" s="23">
        <v>1292350</v>
      </c>
      <c r="F31" s="24">
        <v>1428563</v>
      </c>
      <c r="G31" s="24">
        <v>116157</v>
      </c>
      <c r="H31" s="24">
        <v>95900</v>
      </c>
      <c r="I31" s="24">
        <v>95900</v>
      </c>
      <c r="J31" s="24">
        <v>307957</v>
      </c>
      <c r="K31" s="24">
        <v>95900</v>
      </c>
      <c r="L31" s="24">
        <v>95900</v>
      </c>
      <c r="M31" s="24">
        <v>99626</v>
      </c>
      <c r="N31" s="24">
        <v>291426</v>
      </c>
      <c r="O31" s="24">
        <v>95900</v>
      </c>
      <c r="P31" s="24">
        <v>95900</v>
      </c>
      <c r="Q31" s="24">
        <v>95900</v>
      </c>
      <c r="R31" s="24">
        <v>287700</v>
      </c>
      <c r="S31" s="24">
        <v>95900</v>
      </c>
      <c r="T31" s="24">
        <v>95900</v>
      </c>
      <c r="U31" s="24">
        <v>100550</v>
      </c>
      <c r="V31" s="24">
        <v>292350</v>
      </c>
      <c r="W31" s="24">
        <v>1179433</v>
      </c>
      <c r="X31" s="24">
        <v>1428563</v>
      </c>
      <c r="Y31" s="24">
        <v>-249130</v>
      </c>
      <c r="Z31" s="6">
        <v>-17.44</v>
      </c>
      <c r="AA31" s="22">
        <v>1428563</v>
      </c>
    </row>
    <row r="32" spans="1:27" ht="12.75">
      <c r="A32" s="2" t="s">
        <v>35</v>
      </c>
      <c r="B32" s="3"/>
      <c r="C32" s="19">
        <f aca="true" t="shared" si="6" ref="C32:Y32">SUM(C33:C37)</f>
        <v>9555874</v>
      </c>
      <c r="D32" s="19">
        <f>SUM(D33:D37)</f>
        <v>0</v>
      </c>
      <c r="E32" s="20">
        <f t="shared" si="6"/>
        <v>16389551</v>
      </c>
      <c r="F32" s="21">
        <f t="shared" si="6"/>
        <v>14899747</v>
      </c>
      <c r="G32" s="21">
        <f t="shared" si="6"/>
        <v>685482</v>
      </c>
      <c r="H32" s="21">
        <f t="shared" si="6"/>
        <v>840931</v>
      </c>
      <c r="I32" s="21">
        <f t="shared" si="6"/>
        <v>777716</v>
      </c>
      <c r="J32" s="21">
        <f t="shared" si="6"/>
        <v>2304129</v>
      </c>
      <c r="K32" s="21">
        <f t="shared" si="6"/>
        <v>911167</v>
      </c>
      <c r="L32" s="21">
        <f t="shared" si="6"/>
        <v>767008</v>
      </c>
      <c r="M32" s="21">
        <f t="shared" si="6"/>
        <v>943450</v>
      </c>
      <c r="N32" s="21">
        <f t="shared" si="6"/>
        <v>2621625</v>
      </c>
      <c r="O32" s="21">
        <f t="shared" si="6"/>
        <v>945739</v>
      </c>
      <c r="P32" s="21">
        <f t="shared" si="6"/>
        <v>874257</v>
      </c>
      <c r="Q32" s="21">
        <f t="shared" si="6"/>
        <v>734461</v>
      </c>
      <c r="R32" s="21">
        <f t="shared" si="6"/>
        <v>2554457</v>
      </c>
      <c r="S32" s="21">
        <f t="shared" si="6"/>
        <v>669920</v>
      </c>
      <c r="T32" s="21">
        <f t="shared" si="6"/>
        <v>1013483</v>
      </c>
      <c r="U32" s="21">
        <f t="shared" si="6"/>
        <v>899541</v>
      </c>
      <c r="V32" s="21">
        <f t="shared" si="6"/>
        <v>2582944</v>
      </c>
      <c r="W32" s="21">
        <f t="shared" si="6"/>
        <v>10063155</v>
      </c>
      <c r="X32" s="21">
        <f t="shared" si="6"/>
        <v>14899747</v>
      </c>
      <c r="Y32" s="21">
        <f t="shared" si="6"/>
        <v>-4836592</v>
      </c>
      <c r="Z32" s="4">
        <f>+IF(X32&lt;&gt;0,+(Y32/X32)*100,0)</f>
        <v>-32.46090017501639</v>
      </c>
      <c r="AA32" s="19">
        <f>SUM(AA33:AA37)</f>
        <v>14899747</v>
      </c>
    </row>
    <row r="33" spans="1:27" ht="12.75">
      <c r="A33" s="5" t="s">
        <v>36</v>
      </c>
      <c r="B33" s="3"/>
      <c r="C33" s="22">
        <v>4926014</v>
      </c>
      <c r="D33" s="22"/>
      <c r="E33" s="23">
        <v>7800082</v>
      </c>
      <c r="F33" s="24">
        <v>7467336</v>
      </c>
      <c r="G33" s="24">
        <v>358570</v>
      </c>
      <c r="H33" s="24">
        <v>433579</v>
      </c>
      <c r="I33" s="24">
        <v>381473</v>
      </c>
      <c r="J33" s="24">
        <v>1173622</v>
      </c>
      <c r="K33" s="24">
        <v>486680</v>
      </c>
      <c r="L33" s="24">
        <v>422762</v>
      </c>
      <c r="M33" s="24">
        <v>400524</v>
      </c>
      <c r="N33" s="24">
        <v>1309966</v>
      </c>
      <c r="O33" s="24">
        <v>439853</v>
      </c>
      <c r="P33" s="24">
        <v>483397</v>
      </c>
      <c r="Q33" s="24">
        <v>368586</v>
      </c>
      <c r="R33" s="24">
        <v>1291836</v>
      </c>
      <c r="S33" s="24">
        <v>307966</v>
      </c>
      <c r="T33" s="24">
        <v>456398</v>
      </c>
      <c r="U33" s="24">
        <v>447005</v>
      </c>
      <c r="V33" s="24">
        <v>1211369</v>
      </c>
      <c r="W33" s="24">
        <v>4986793</v>
      </c>
      <c r="X33" s="24">
        <v>7467336</v>
      </c>
      <c r="Y33" s="24">
        <v>-2480543</v>
      </c>
      <c r="Z33" s="6">
        <v>-33.22</v>
      </c>
      <c r="AA33" s="22">
        <v>7467336</v>
      </c>
    </row>
    <row r="34" spans="1:27" ht="12.75">
      <c r="A34" s="5" t="s">
        <v>37</v>
      </c>
      <c r="B34" s="3"/>
      <c r="C34" s="22">
        <v>1952700</v>
      </c>
      <c r="D34" s="22"/>
      <c r="E34" s="23">
        <v>5108603</v>
      </c>
      <c r="F34" s="24">
        <v>4322008</v>
      </c>
      <c r="G34" s="24">
        <v>122707</v>
      </c>
      <c r="H34" s="24">
        <v>207848</v>
      </c>
      <c r="I34" s="24">
        <v>201582</v>
      </c>
      <c r="J34" s="24">
        <v>532137</v>
      </c>
      <c r="K34" s="24">
        <v>161675</v>
      </c>
      <c r="L34" s="24">
        <v>153553</v>
      </c>
      <c r="M34" s="24">
        <v>225122</v>
      </c>
      <c r="N34" s="24">
        <v>540350</v>
      </c>
      <c r="O34" s="24">
        <v>176449</v>
      </c>
      <c r="P34" s="24">
        <v>168677</v>
      </c>
      <c r="Q34" s="24">
        <v>178911</v>
      </c>
      <c r="R34" s="24">
        <v>524037</v>
      </c>
      <c r="S34" s="24">
        <v>170993</v>
      </c>
      <c r="T34" s="24">
        <v>180887</v>
      </c>
      <c r="U34" s="24">
        <v>170906</v>
      </c>
      <c r="V34" s="24">
        <v>522786</v>
      </c>
      <c r="W34" s="24">
        <v>2119310</v>
      </c>
      <c r="X34" s="24">
        <v>4322008</v>
      </c>
      <c r="Y34" s="24">
        <v>-2202698</v>
      </c>
      <c r="Z34" s="6">
        <v>-50.96</v>
      </c>
      <c r="AA34" s="22">
        <v>4322008</v>
      </c>
    </row>
    <row r="35" spans="1:27" ht="12.75">
      <c r="A35" s="5" t="s">
        <v>38</v>
      </c>
      <c r="B35" s="3"/>
      <c r="C35" s="22">
        <v>2677160</v>
      </c>
      <c r="D35" s="22"/>
      <c r="E35" s="23">
        <v>3480866</v>
      </c>
      <c r="F35" s="24">
        <v>3110403</v>
      </c>
      <c r="G35" s="24">
        <v>204205</v>
      </c>
      <c r="H35" s="24">
        <v>199504</v>
      </c>
      <c r="I35" s="24">
        <v>194661</v>
      </c>
      <c r="J35" s="24">
        <v>598370</v>
      </c>
      <c r="K35" s="24">
        <v>262812</v>
      </c>
      <c r="L35" s="24">
        <v>190693</v>
      </c>
      <c r="M35" s="24">
        <v>317804</v>
      </c>
      <c r="N35" s="24">
        <v>771309</v>
      </c>
      <c r="O35" s="24">
        <v>329437</v>
      </c>
      <c r="P35" s="24">
        <v>222183</v>
      </c>
      <c r="Q35" s="24">
        <v>186964</v>
      </c>
      <c r="R35" s="24">
        <v>738584</v>
      </c>
      <c r="S35" s="24">
        <v>190961</v>
      </c>
      <c r="T35" s="24">
        <v>376198</v>
      </c>
      <c r="U35" s="24">
        <v>281630</v>
      </c>
      <c r="V35" s="24">
        <v>848789</v>
      </c>
      <c r="W35" s="24">
        <v>2957052</v>
      </c>
      <c r="X35" s="24">
        <v>3110403</v>
      </c>
      <c r="Y35" s="24">
        <v>-153351</v>
      </c>
      <c r="Z35" s="6">
        <v>-4.93</v>
      </c>
      <c r="AA35" s="22">
        <v>3110403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12186051</v>
      </c>
      <c r="D38" s="19">
        <f>SUM(D39:D41)</f>
        <v>0</v>
      </c>
      <c r="E38" s="20">
        <f t="shared" si="7"/>
        <v>24710642</v>
      </c>
      <c r="F38" s="21">
        <f t="shared" si="7"/>
        <v>24931219</v>
      </c>
      <c r="G38" s="21">
        <f t="shared" si="7"/>
        <v>1049159</v>
      </c>
      <c r="H38" s="21">
        <f t="shared" si="7"/>
        <v>1055458</v>
      </c>
      <c r="I38" s="21">
        <f t="shared" si="7"/>
        <v>1274912</v>
      </c>
      <c r="J38" s="21">
        <f t="shared" si="7"/>
        <v>3379529</v>
      </c>
      <c r="K38" s="21">
        <f t="shared" si="7"/>
        <v>1128001</v>
      </c>
      <c r="L38" s="21">
        <f t="shared" si="7"/>
        <v>1128468</v>
      </c>
      <c r="M38" s="21">
        <f t="shared" si="7"/>
        <v>1127970</v>
      </c>
      <c r="N38" s="21">
        <f t="shared" si="7"/>
        <v>3384439</v>
      </c>
      <c r="O38" s="21">
        <f t="shared" si="7"/>
        <v>1120297</v>
      </c>
      <c r="P38" s="21">
        <f t="shared" si="7"/>
        <v>1057727</v>
      </c>
      <c r="Q38" s="21">
        <f t="shared" si="7"/>
        <v>1080126</v>
      </c>
      <c r="R38" s="21">
        <f t="shared" si="7"/>
        <v>3258150</v>
      </c>
      <c r="S38" s="21">
        <f t="shared" si="7"/>
        <v>1070388</v>
      </c>
      <c r="T38" s="21">
        <f t="shared" si="7"/>
        <v>1035030</v>
      </c>
      <c r="U38" s="21">
        <f t="shared" si="7"/>
        <v>1208961</v>
      </c>
      <c r="V38" s="21">
        <f t="shared" si="7"/>
        <v>3314379</v>
      </c>
      <c r="W38" s="21">
        <f t="shared" si="7"/>
        <v>13336497</v>
      </c>
      <c r="X38" s="21">
        <f t="shared" si="7"/>
        <v>24931219</v>
      </c>
      <c r="Y38" s="21">
        <f t="shared" si="7"/>
        <v>-11594722</v>
      </c>
      <c r="Z38" s="4">
        <f>+IF(X38&lt;&gt;0,+(Y38/X38)*100,0)</f>
        <v>-46.506839477042824</v>
      </c>
      <c r="AA38" s="19">
        <f>SUM(AA39:AA41)</f>
        <v>24931219</v>
      </c>
    </row>
    <row r="39" spans="1:27" ht="12.75">
      <c r="A39" s="5" t="s">
        <v>42</v>
      </c>
      <c r="B39" s="3"/>
      <c r="C39" s="22">
        <v>1286907</v>
      </c>
      <c r="D39" s="22"/>
      <c r="E39" s="23">
        <v>2019779</v>
      </c>
      <c r="F39" s="24">
        <v>2266480</v>
      </c>
      <c r="G39" s="24">
        <v>131472</v>
      </c>
      <c r="H39" s="24">
        <v>144753</v>
      </c>
      <c r="I39" s="24">
        <v>125791</v>
      </c>
      <c r="J39" s="24">
        <v>402016</v>
      </c>
      <c r="K39" s="24">
        <v>124939</v>
      </c>
      <c r="L39" s="24">
        <v>129452</v>
      </c>
      <c r="M39" s="24">
        <v>101149</v>
      </c>
      <c r="N39" s="24">
        <v>355540</v>
      </c>
      <c r="O39" s="24">
        <v>139742</v>
      </c>
      <c r="P39" s="24">
        <v>105004</v>
      </c>
      <c r="Q39" s="24">
        <v>101184</v>
      </c>
      <c r="R39" s="24">
        <v>345930</v>
      </c>
      <c r="S39" s="24">
        <v>131214</v>
      </c>
      <c r="T39" s="24">
        <v>101665</v>
      </c>
      <c r="U39" s="24">
        <v>101410</v>
      </c>
      <c r="V39" s="24">
        <v>334289</v>
      </c>
      <c r="W39" s="24">
        <v>1437775</v>
      </c>
      <c r="X39" s="24">
        <v>2266480</v>
      </c>
      <c r="Y39" s="24">
        <v>-828705</v>
      </c>
      <c r="Z39" s="6">
        <v>-36.56</v>
      </c>
      <c r="AA39" s="22">
        <v>2266480</v>
      </c>
    </row>
    <row r="40" spans="1:27" ht="12.75">
      <c r="A40" s="5" t="s">
        <v>43</v>
      </c>
      <c r="B40" s="3"/>
      <c r="C40" s="22">
        <v>10899144</v>
      </c>
      <c r="D40" s="22"/>
      <c r="E40" s="23">
        <v>22690863</v>
      </c>
      <c r="F40" s="24">
        <v>22664739</v>
      </c>
      <c r="G40" s="24">
        <v>917687</v>
      </c>
      <c r="H40" s="24">
        <v>910705</v>
      </c>
      <c r="I40" s="24">
        <v>1149121</v>
      </c>
      <c r="J40" s="24">
        <v>2977513</v>
      </c>
      <c r="K40" s="24">
        <v>1003062</v>
      </c>
      <c r="L40" s="24">
        <v>999016</v>
      </c>
      <c r="M40" s="24">
        <v>1026821</v>
      </c>
      <c r="N40" s="24">
        <v>3028899</v>
      </c>
      <c r="O40" s="24">
        <v>980555</v>
      </c>
      <c r="P40" s="24">
        <v>952723</v>
      </c>
      <c r="Q40" s="24">
        <v>978942</v>
      </c>
      <c r="R40" s="24">
        <v>2912220</v>
      </c>
      <c r="S40" s="24">
        <v>939174</v>
      </c>
      <c r="T40" s="24">
        <v>933365</v>
      </c>
      <c r="U40" s="24">
        <v>1107551</v>
      </c>
      <c r="V40" s="24">
        <v>2980090</v>
      </c>
      <c r="W40" s="24">
        <v>11898722</v>
      </c>
      <c r="X40" s="24">
        <v>22664739</v>
      </c>
      <c r="Y40" s="24">
        <v>-10766017</v>
      </c>
      <c r="Z40" s="6">
        <v>-47.5</v>
      </c>
      <c r="AA40" s="22">
        <v>22664739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132903012</v>
      </c>
      <c r="D42" s="19">
        <f>SUM(D43:D46)</f>
        <v>0</v>
      </c>
      <c r="E42" s="20">
        <f t="shared" si="8"/>
        <v>184473869</v>
      </c>
      <c r="F42" s="21">
        <f t="shared" si="8"/>
        <v>170520724</v>
      </c>
      <c r="G42" s="21">
        <f t="shared" si="8"/>
        <v>11073546</v>
      </c>
      <c r="H42" s="21">
        <f t="shared" si="8"/>
        <v>18886015</v>
      </c>
      <c r="I42" s="21">
        <f t="shared" si="8"/>
        <v>13564979</v>
      </c>
      <c r="J42" s="21">
        <f t="shared" si="8"/>
        <v>43524540</v>
      </c>
      <c r="K42" s="21">
        <f t="shared" si="8"/>
        <v>3027506</v>
      </c>
      <c r="L42" s="21">
        <f t="shared" si="8"/>
        <v>18832021</v>
      </c>
      <c r="M42" s="21">
        <f t="shared" si="8"/>
        <v>8810142</v>
      </c>
      <c r="N42" s="21">
        <f t="shared" si="8"/>
        <v>30669669</v>
      </c>
      <c r="O42" s="21">
        <f t="shared" si="8"/>
        <v>9172875</v>
      </c>
      <c r="P42" s="21">
        <f t="shared" si="8"/>
        <v>3142117</v>
      </c>
      <c r="Q42" s="21">
        <f t="shared" si="8"/>
        <v>8751850</v>
      </c>
      <c r="R42" s="21">
        <f t="shared" si="8"/>
        <v>21066842</v>
      </c>
      <c r="S42" s="21">
        <f t="shared" si="8"/>
        <v>3288039</v>
      </c>
      <c r="T42" s="21">
        <f t="shared" si="8"/>
        <v>13679717</v>
      </c>
      <c r="U42" s="21">
        <f t="shared" si="8"/>
        <v>11543146</v>
      </c>
      <c r="V42" s="21">
        <f t="shared" si="8"/>
        <v>28510902</v>
      </c>
      <c r="W42" s="21">
        <f t="shared" si="8"/>
        <v>123771953</v>
      </c>
      <c r="X42" s="21">
        <f t="shared" si="8"/>
        <v>170520724</v>
      </c>
      <c r="Y42" s="21">
        <f t="shared" si="8"/>
        <v>-46748771</v>
      </c>
      <c r="Z42" s="4">
        <f>+IF(X42&lt;&gt;0,+(Y42/X42)*100,0)</f>
        <v>-27.415301731888025</v>
      </c>
      <c r="AA42" s="19">
        <f>SUM(AA43:AA46)</f>
        <v>170520724</v>
      </c>
    </row>
    <row r="43" spans="1:27" ht="12.75">
      <c r="A43" s="5" t="s">
        <v>46</v>
      </c>
      <c r="B43" s="3"/>
      <c r="C43" s="22">
        <v>71169823</v>
      </c>
      <c r="D43" s="22"/>
      <c r="E43" s="23">
        <v>105804199</v>
      </c>
      <c r="F43" s="24">
        <v>98101734</v>
      </c>
      <c r="G43" s="24">
        <v>9094983</v>
      </c>
      <c r="H43" s="24">
        <v>10878629</v>
      </c>
      <c r="I43" s="24">
        <v>8420424</v>
      </c>
      <c r="J43" s="24">
        <v>28394036</v>
      </c>
      <c r="K43" s="24">
        <v>848739</v>
      </c>
      <c r="L43" s="24">
        <v>12936487</v>
      </c>
      <c r="M43" s="24">
        <v>6894205</v>
      </c>
      <c r="N43" s="24">
        <v>20679431</v>
      </c>
      <c r="O43" s="24">
        <v>6734957</v>
      </c>
      <c r="P43" s="24">
        <v>939689</v>
      </c>
      <c r="Q43" s="24">
        <v>6797260</v>
      </c>
      <c r="R43" s="24">
        <v>14471906</v>
      </c>
      <c r="S43" s="24">
        <v>1034544</v>
      </c>
      <c r="T43" s="24">
        <v>11597206</v>
      </c>
      <c r="U43" s="24">
        <v>8895321</v>
      </c>
      <c r="V43" s="24">
        <v>21527071</v>
      </c>
      <c r="W43" s="24">
        <v>85072444</v>
      </c>
      <c r="X43" s="24">
        <v>98101734</v>
      </c>
      <c r="Y43" s="24">
        <v>-13029290</v>
      </c>
      <c r="Z43" s="6">
        <v>-13.28</v>
      </c>
      <c r="AA43" s="22">
        <v>98101734</v>
      </c>
    </row>
    <row r="44" spans="1:27" ht="12.75">
      <c r="A44" s="5" t="s">
        <v>47</v>
      </c>
      <c r="B44" s="3"/>
      <c r="C44" s="22">
        <v>45340854</v>
      </c>
      <c r="D44" s="22"/>
      <c r="E44" s="23">
        <v>49799292</v>
      </c>
      <c r="F44" s="24">
        <v>43628591</v>
      </c>
      <c r="G44" s="24">
        <v>544159</v>
      </c>
      <c r="H44" s="24">
        <v>6439800</v>
      </c>
      <c r="I44" s="24">
        <v>3716085</v>
      </c>
      <c r="J44" s="24">
        <v>10700044</v>
      </c>
      <c r="K44" s="24">
        <v>669147</v>
      </c>
      <c r="L44" s="24">
        <v>4442414</v>
      </c>
      <c r="M44" s="24">
        <v>522663</v>
      </c>
      <c r="N44" s="24">
        <v>5634224</v>
      </c>
      <c r="O44" s="24">
        <v>579492</v>
      </c>
      <c r="P44" s="24">
        <v>556163</v>
      </c>
      <c r="Q44" s="24">
        <v>602899</v>
      </c>
      <c r="R44" s="24">
        <v>1738554</v>
      </c>
      <c r="S44" s="24">
        <v>702643</v>
      </c>
      <c r="T44" s="24">
        <v>1243314</v>
      </c>
      <c r="U44" s="24">
        <v>1076898</v>
      </c>
      <c r="V44" s="24">
        <v>3022855</v>
      </c>
      <c r="W44" s="24">
        <v>21095677</v>
      </c>
      <c r="X44" s="24">
        <v>43628591</v>
      </c>
      <c r="Y44" s="24">
        <v>-22532914</v>
      </c>
      <c r="Z44" s="6">
        <v>-51.65</v>
      </c>
      <c r="AA44" s="22">
        <v>43628591</v>
      </c>
    </row>
    <row r="45" spans="1:27" ht="12.75">
      <c r="A45" s="5" t="s">
        <v>48</v>
      </c>
      <c r="B45" s="3"/>
      <c r="C45" s="25">
        <v>8402320</v>
      </c>
      <c r="D45" s="25"/>
      <c r="E45" s="26">
        <v>17192504</v>
      </c>
      <c r="F45" s="27">
        <v>17032757</v>
      </c>
      <c r="G45" s="27">
        <v>683610</v>
      </c>
      <c r="H45" s="27">
        <v>770261</v>
      </c>
      <c r="I45" s="27">
        <v>739483</v>
      </c>
      <c r="J45" s="27">
        <v>2193354</v>
      </c>
      <c r="K45" s="27">
        <v>756466</v>
      </c>
      <c r="L45" s="27">
        <v>702654</v>
      </c>
      <c r="M45" s="27">
        <v>685298</v>
      </c>
      <c r="N45" s="27">
        <v>2144418</v>
      </c>
      <c r="O45" s="27">
        <v>1041067</v>
      </c>
      <c r="P45" s="27">
        <v>990087</v>
      </c>
      <c r="Q45" s="27">
        <v>685360</v>
      </c>
      <c r="R45" s="27">
        <v>2716514</v>
      </c>
      <c r="S45" s="27">
        <v>877594</v>
      </c>
      <c r="T45" s="27">
        <v>128291</v>
      </c>
      <c r="U45" s="27">
        <v>962596</v>
      </c>
      <c r="V45" s="27">
        <v>1968481</v>
      </c>
      <c r="W45" s="27">
        <v>9022767</v>
      </c>
      <c r="X45" s="27">
        <v>17032757</v>
      </c>
      <c r="Y45" s="27">
        <v>-8009990</v>
      </c>
      <c r="Z45" s="7">
        <v>-47.03</v>
      </c>
      <c r="AA45" s="25">
        <v>17032757</v>
      </c>
    </row>
    <row r="46" spans="1:27" ht="12.75">
      <c r="A46" s="5" t="s">
        <v>49</v>
      </c>
      <c r="B46" s="3"/>
      <c r="C46" s="22">
        <v>7990015</v>
      </c>
      <c r="D46" s="22"/>
      <c r="E46" s="23">
        <v>11677874</v>
      </c>
      <c r="F46" s="24">
        <v>11757642</v>
      </c>
      <c r="G46" s="24">
        <v>750794</v>
      </c>
      <c r="H46" s="24">
        <v>797325</v>
      </c>
      <c r="I46" s="24">
        <v>688987</v>
      </c>
      <c r="J46" s="24">
        <v>2237106</v>
      </c>
      <c r="K46" s="24">
        <v>753154</v>
      </c>
      <c r="L46" s="24">
        <v>750466</v>
      </c>
      <c r="M46" s="24">
        <v>707976</v>
      </c>
      <c r="N46" s="24">
        <v>2211596</v>
      </c>
      <c r="O46" s="24">
        <v>817359</v>
      </c>
      <c r="P46" s="24">
        <v>656178</v>
      </c>
      <c r="Q46" s="24">
        <v>666331</v>
      </c>
      <c r="R46" s="24">
        <v>2139868</v>
      </c>
      <c r="S46" s="24">
        <v>673258</v>
      </c>
      <c r="T46" s="24">
        <v>710906</v>
      </c>
      <c r="U46" s="24">
        <v>608331</v>
      </c>
      <c r="V46" s="24">
        <v>1992495</v>
      </c>
      <c r="W46" s="24">
        <v>8581065</v>
      </c>
      <c r="X46" s="24">
        <v>11757642</v>
      </c>
      <c r="Y46" s="24">
        <v>-3176577</v>
      </c>
      <c r="Z46" s="6">
        <v>-27.02</v>
      </c>
      <c r="AA46" s="22">
        <v>11757642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243176895</v>
      </c>
      <c r="D48" s="40">
        <f>+D28+D32+D38+D42+D47</f>
        <v>0</v>
      </c>
      <c r="E48" s="41">
        <f t="shared" si="9"/>
        <v>348292672</v>
      </c>
      <c r="F48" s="42">
        <f t="shared" si="9"/>
        <v>324663701</v>
      </c>
      <c r="G48" s="42">
        <f t="shared" si="9"/>
        <v>19822762</v>
      </c>
      <c r="H48" s="42">
        <f t="shared" si="9"/>
        <v>28305204</v>
      </c>
      <c r="I48" s="42">
        <f t="shared" si="9"/>
        <v>23579121</v>
      </c>
      <c r="J48" s="42">
        <f t="shared" si="9"/>
        <v>71707087</v>
      </c>
      <c r="K48" s="42">
        <f t="shared" si="9"/>
        <v>12411720</v>
      </c>
      <c r="L48" s="42">
        <f t="shared" si="9"/>
        <v>29245261</v>
      </c>
      <c r="M48" s="42">
        <f t="shared" si="9"/>
        <v>20124829</v>
      </c>
      <c r="N48" s="42">
        <f t="shared" si="9"/>
        <v>61781810</v>
      </c>
      <c r="O48" s="42">
        <f t="shared" si="9"/>
        <v>19584415</v>
      </c>
      <c r="P48" s="42">
        <f t="shared" si="9"/>
        <v>11665400</v>
      </c>
      <c r="Q48" s="42">
        <f t="shared" si="9"/>
        <v>17736929</v>
      </c>
      <c r="R48" s="42">
        <f t="shared" si="9"/>
        <v>48986744</v>
      </c>
      <c r="S48" s="42">
        <f t="shared" si="9"/>
        <v>12003409</v>
      </c>
      <c r="T48" s="42">
        <f t="shared" si="9"/>
        <v>24897189</v>
      </c>
      <c r="U48" s="42">
        <f t="shared" si="9"/>
        <v>21785522</v>
      </c>
      <c r="V48" s="42">
        <f t="shared" si="9"/>
        <v>58686120</v>
      </c>
      <c r="W48" s="42">
        <f t="shared" si="9"/>
        <v>241161761</v>
      </c>
      <c r="X48" s="42">
        <f t="shared" si="9"/>
        <v>324663701</v>
      </c>
      <c r="Y48" s="42">
        <f t="shared" si="9"/>
        <v>-83501940</v>
      </c>
      <c r="Z48" s="43">
        <f>+IF(X48&lt;&gt;0,+(Y48/X48)*100,0)</f>
        <v>-25.719518302417182</v>
      </c>
      <c r="AA48" s="40">
        <f>+AA28+AA32+AA38+AA42+AA47</f>
        <v>324663701</v>
      </c>
    </row>
    <row r="49" spans="1:27" ht="12.75">
      <c r="A49" s="14" t="s">
        <v>88</v>
      </c>
      <c r="B49" s="15"/>
      <c r="C49" s="44">
        <f aca="true" t="shared" si="10" ref="C49:Y49">+C25-C48</f>
        <v>3481375</v>
      </c>
      <c r="D49" s="44">
        <f>+D25-D48</f>
        <v>0</v>
      </c>
      <c r="E49" s="45">
        <f t="shared" si="10"/>
        <v>-40443819</v>
      </c>
      <c r="F49" s="46">
        <f t="shared" si="10"/>
        <v>-23916104</v>
      </c>
      <c r="G49" s="46">
        <f t="shared" si="10"/>
        <v>66737493</v>
      </c>
      <c r="H49" s="46">
        <f t="shared" si="10"/>
        <v>-11904505</v>
      </c>
      <c r="I49" s="46">
        <f t="shared" si="10"/>
        <v>-10132124</v>
      </c>
      <c r="J49" s="46">
        <f t="shared" si="10"/>
        <v>44700864</v>
      </c>
      <c r="K49" s="46">
        <f t="shared" si="10"/>
        <v>4613489</v>
      </c>
      <c r="L49" s="46">
        <f t="shared" si="10"/>
        <v>-14930502</v>
      </c>
      <c r="M49" s="46">
        <f t="shared" si="10"/>
        <v>11979088</v>
      </c>
      <c r="N49" s="46">
        <f t="shared" si="10"/>
        <v>1662075</v>
      </c>
      <c r="O49" s="46">
        <f t="shared" si="10"/>
        <v>-5784991</v>
      </c>
      <c r="P49" s="46">
        <f t="shared" si="10"/>
        <v>2253251</v>
      </c>
      <c r="Q49" s="46">
        <f t="shared" si="10"/>
        <v>8504797</v>
      </c>
      <c r="R49" s="46">
        <f t="shared" si="10"/>
        <v>4973057</v>
      </c>
      <c r="S49" s="46">
        <f t="shared" si="10"/>
        <v>-517515</v>
      </c>
      <c r="T49" s="46">
        <f t="shared" si="10"/>
        <v>-9661717</v>
      </c>
      <c r="U49" s="46">
        <f t="shared" si="10"/>
        <v>-8644251</v>
      </c>
      <c r="V49" s="46">
        <f t="shared" si="10"/>
        <v>-18823483</v>
      </c>
      <c r="W49" s="46">
        <f t="shared" si="10"/>
        <v>32512513</v>
      </c>
      <c r="X49" s="46">
        <f>IF(F25=F48,0,X25-X48)</f>
        <v>-23916104</v>
      </c>
      <c r="Y49" s="46">
        <f t="shared" si="10"/>
        <v>56428617</v>
      </c>
      <c r="Z49" s="47">
        <f>+IF(X49&lt;&gt;0,+(Y49/X49)*100,0)</f>
        <v>-235.94401914291728</v>
      </c>
      <c r="AA49" s="44">
        <f>+AA25-AA48</f>
        <v>-23916104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54317644</v>
      </c>
      <c r="D5" s="19">
        <f>SUM(D6:D8)</f>
        <v>0</v>
      </c>
      <c r="E5" s="20">
        <f t="shared" si="0"/>
        <v>48572810</v>
      </c>
      <c r="F5" s="21">
        <f t="shared" si="0"/>
        <v>58661798</v>
      </c>
      <c r="G5" s="21">
        <f t="shared" si="0"/>
        <v>11307953</v>
      </c>
      <c r="H5" s="21">
        <f t="shared" si="0"/>
        <v>15281588</v>
      </c>
      <c r="I5" s="21">
        <f t="shared" si="0"/>
        <v>-144264</v>
      </c>
      <c r="J5" s="21">
        <f t="shared" si="0"/>
        <v>26445277</v>
      </c>
      <c r="K5" s="21">
        <f t="shared" si="0"/>
        <v>102444</v>
      </c>
      <c r="L5" s="21">
        <f t="shared" si="0"/>
        <v>455693</v>
      </c>
      <c r="M5" s="21">
        <f t="shared" si="0"/>
        <v>9265253</v>
      </c>
      <c r="N5" s="21">
        <f t="shared" si="0"/>
        <v>9823390</v>
      </c>
      <c r="O5" s="21">
        <f t="shared" si="0"/>
        <v>11470931</v>
      </c>
      <c r="P5" s="21">
        <f t="shared" si="0"/>
        <v>202347</v>
      </c>
      <c r="Q5" s="21">
        <f t="shared" si="0"/>
        <v>10690125</v>
      </c>
      <c r="R5" s="21">
        <f t="shared" si="0"/>
        <v>22363403</v>
      </c>
      <c r="S5" s="21">
        <f t="shared" si="0"/>
        <v>169134</v>
      </c>
      <c r="T5" s="21">
        <f t="shared" si="0"/>
        <v>269276</v>
      </c>
      <c r="U5" s="21">
        <f t="shared" si="0"/>
        <v>-377785</v>
      </c>
      <c r="V5" s="21">
        <f t="shared" si="0"/>
        <v>60625</v>
      </c>
      <c r="W5" s="21">
        <f t="shared" si="0"/>
        <v>58692695</v>
      </c>
      <c r="X5" s="21">
        <f t="shared" si="0"/>
        <v>58661798</v>
      </c>
      <c r="Y5" s="21">
        <f t="shared" si="0"/>
        <v>30897</v>
      </c>
      <c r="Z5" s="4">
        <f>+IF(X5&lt;&gt;0,+(Y5/X5)*100,0)</f>
        <v>0.05266971189665888</v>
      </c>
      <c r="AA5" s="19">
        <f>SUM(AA6:AA8)</f>
        <v>58661798</v>
      </c>
    </row>
    <row r="6" spans="1:27" ht="12.75">
      <c r="A6" s="5" t="s">
        <v>32</v>
      </c>
      <c r="B6" s="3"/>
      <c r="C6" s="22">
        <v>43940</v>
      </c>
      <c r="D6" s="22"/>
      <c r="E6" s="23"/>
      <c r="F6" s="24">
        <v>39000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>
        <v>39000</v>
      </c>
      <c r="U6" s="24"/>
      <c r="V6" s="24">
        <v>39000</v>
      </c>
      <c r="W6" s="24">
        <v>39000</v>
      </c>
      <c r="X6" s="24">
        <v>39000</v>
      </c>
      <c r="Y6" s="24"/>
      <c r="Z6" s="6"/>
      <c r="AA6" s="22">
        <v>39000</v>
      </c>
    </row>
    <row r="7" spans="1:27" ht="12.75">
      <c r="A7" s="5" t="s">
        <v>33</v>
      </c>
      <c r="B7" s="3"/>
      <c r="C7" s="25">
        <v>54273704</v>
      </c>
      <c r="D7" s="25"/>
      <c r="E7" s="26">
        <v>48572810</v>
      </c>
      <c r="F7" s="27">
        <v>58622798</v>
      </c>
      <c r="G7" s="27">
        <v>11307953</v>
      </c>
      <c r="H7" s="27">
        <v>15281588</v>
      </c>
      <c r="I7" s="27">
        <v>-144264</v>
      </c>
      <c r="J7" s="27">
        <v>26445277</v>
      </c>
      <c r="K7" s="27">
        <v>102444</v>
      </c>
      <c r="L7" s="27">
        <v>455693</v>
      </c>
      <c r="M7" s="27">
        <v>9265253</v>
      </c>
      <c r="N7" s="27">
        <v>9823390</v>
      </c>
      <c r="O7" s="27">
        <v>11470931</v>
      </c>
      <c r="P7" s="27">
        <v>202347</v>
      </c>
      <c r="Q7" s="27">
        <v>10690125</v>
      </c>
      <c r="R7" s="27">
        <v>22363403</v>
      </c>
      <c r="S7" s="27">
        <v>169134</v>
      </c>
      <c r="T7" s="27">
        <v>230276</v>
      </c>
      <c r="U7" s="27">
        <v>-377785</v>
      </c>
      <c r="V7" s="27">
        <v>21625</v>
      </c>
      <c r="W7" s="27">
        <v>58653695</v>
      </c>
      <c r="X7" s="27">
        <v>58622798</v>
      </c>
      <c r="Y7" s="27">
        <v>30897</v>
      </c>
      <c r="Z7" s="7">
        <v>0.05</v>
      </c>
      <c r="AA7" s="25">
        <v>58622798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1300148</v>
      </c>
      <c r="D9" s="19">
        <f>SUM(D10:D14)</f>
        <v>0</v>
      </c>
      <c r="E9" s="20">
        <f t="shared" si="1"/>
        <v>622261</v>
      </c>
      <c r="F9" s="21">
        <f t="shared" si="1"/>
        <v>622261</v>
      </c>
      <c r="G9" s="21">
        <f t="shared" si="1"/>
        <v>61</v>
      </c>
      <c r="H9" s="21">
        <f t="shared" si="1"/>
        <v>211</v>
      </c>
      <c r="I9" s="21">
        <f t="shared" si="1"/>
        <v>0</v>
      </c>
      <c r="J9" s="21">
        <f t="shared" si="1"/>
        <v>272</v>
      </c>
      <c r="K9" s="21">
        <f t="shared" si="1"/>
        <v>266750</v>
      </c>
      <c r="L9" s="21">
        <f t="shared" si="1"/>
        <v>0</v>
      </c>
      <c r="M9" s="21">
        <f t="shared" si="1"/>
        <v>473070</v>
      </c>
      <c r="N9" s="21">
        <f t="shared" si="1"/>
        <v>739820</v>
      </c>
      <c r="O9" s="21">
        <f t="shared" si="1"/>
        <v>61</v>
      </c>
      <c r="P9" s="21">
        <f t="shared" si="1"/>
        <v>0</v>
      </c>
      <c r="Q9" s="21">
        <f t="shared" si="1"/>
        <v>0</v>
      </c>
      <c r="R9" s="21">
        <f t="shared" si="1"/>
        <v>61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740153</v>
      </c>
      <c r="X9" s="21">
        <f t="shared" si="1"/>
        <v>622261</v>
      </c>
      <c r="Y9" s="21">
        <f t="shared" si="1"/>
        <v>117892</v>
      </c>
      <c r="Z9" s="4">
        <f>+IF(X9&lt;&gt;0,+(Y9/X9)*100,0)</f>
        <v>18.945747845357495</v>
      </c>
      <c r="AA9" s="19">
        <f>SUM(AA10:AA14)</f>
        <v>622261</v>
      </c>
    </row>
    <row r="10" spans="1:27" ht="12.75">
      <c r="A10" s="5" t="s">
        <v>36</v>
      </c>
      <c r="B10" s="3"/>
      <c r="C10" s="22">
        <v>1294726</v>
      </c>
      <c r="D10" s="22"/>
      <c r="E10" s="23">
        <v>614997</v>
      </c>
      <c r="F10" s="24">
        <v>614997</v>
      </c>
      <c r="G10" s="24">
        <v>61</v>
      </c>
      <c r="H10" s="24">
        <v>211</v>
      </c>
      <c r="I10" s="24"/>
      <c r="J10" s="24">
        <v>272</v>
      </c>
      <c r="K10" s="24">
        <v>266750</v>
      </c>
      <c r="L10" s="24"/>
      <c r="M10" s="24">
        <v>473070</v>
      </c>
      <c r="N10" s="24">
        <v>739820</v>
      </c>
      <c r="O10" s="24">
        <v>61</v>
      </c>
      <c r="P10" s="24"/>
      <c r="Q10" s="24"/>
      <c r="R10" s="24">
        <v>61</v>
      </c>
      <c r="S10" s="24"/>
      <c r="T10" s="24"/>
      <c r="U10" s="24"/>
      <c r="V10" s="24"/>
      <c r="W10" s="24">
        <v>740153</v>
      </c>
      <c r="X10" s="24">
        <v>614997</v>
      </c>
      <c r="Y10" s="24">
        <v>125156</v>
      </c>
      <c r="Z10" s="6">
        <v>20.35</v>
      </c>
      <c r="AA10" s="22">
        <v>614997</v>
      </c>
    </row>
    <row r="11" spans="1:27" ht="12.75">
      <c r="A11" s="5" t="s">
        <v>37</v>
      </c>
      <c r="B11" s="3"/>
      <c r="C11" s="22">
        <v>5422</v>
      </c>
      <c r="D11" s="22"/>
      <c r="E11" s="23">
        <v>7264</v>
      </c>
      <c r="F11" s="24">
        <v>7264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7264</v>
      </c>
      <c r="Y11" s="24">
        <v>-7264</v>
      </c>
      <c r="Z11" s="6">
        <v>-100</v>
      </c>
      <c r="AA11" s="22">
        <v>7264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1360810</v>
      </c>
      <c r="D15" s="19">
        <f>SUM(D16:D18)</f>
        <v>0</v>
      </c>
      <c r="E15" s="20">
        <f t="shared" si="2"/>
        <v>1008598</v>
      </c>
      <c r="F15" s="21">
        <f t="shared" si="2"/>
        <v>1008598</v>
      </c>
      <c r="G15" s="21">
        <f t="shared" si="2"/>
        <v>0</v>
      </c>
      <c r="H15" s="21">
        <f t="shared" si="2"/>
        <v>254431</v>
      </c>
      <c r="I15" s="21">
        <f t="shared" si="2"/>
        <v>19650</v>
      </c>
      <c r="J15" s="21">
        <f t="shared" si="2"/>
        <v>274081</v>
      </c>
      <c r="K15" s="21">
        <f t="shared" si="2"/>
        <v>0</v>
      </c>
      <c r="L15" s="21">
        <f t="shared" si="2"/>
        <v>96</v>
      </c>
      <c r="M15" s="21">
        <f t="shared" si="2"/>
        <v>-250000</v>
      </c>
      <c r="N15" s="21">
        <f t="shared" si="2"/>
        <v>-249904</v>
      </c>
      <c r="O15" s="21">
        <f t="shared" si="2"/>
        <v>450964</v>
      </c>
      <c r="P15" s="21">
        <f t="shared" si="2"/>
        <v>332</v>
      </c>
      <c r="Q15" s="21">
        <f t="shared" si="2"/>
        <v>300569</v>
      </c>
      <c r="R15" s="21">
        <f t="shared" si="2"/>
        <v>751865</v>
      </c>
      <c r="S15" s="21">
        <f t="shared" si="2"/>
        <v>0</v>
      </c>
      <c r="T15" s="21">
        <f t="shared" si="2"/>
        <v>0</v>
      </c>
      <c r="U15" s="21">
        <f t="shared" si="2"/>
        <v>3609</v>
      </c>
      <c r="V15" s="21">
        <f t="shared" si="2"/>
        <v>3609</v>
      </c>
      <c r="W15" s="21">
        <f t="shared" si="2"/>
        <v>779651</v>
      </c>
      <c r="X15" s="21">
        <f t="shared" si="2"/>
        <v>1008598</v>
      </c>
      <c r="Y15" s="21">
        <f t="shared" si="2"/>
        <v>-228947</v>
      </c>
      <c r="Z15" s="4">
        <f>+IF(X15&lt;&gt;0,+(Y15/X15)*100,0)</f>
        <v>-22.699529445824798</v>
      </c>
      <c r="AA15" s="19">
        <f>SUM(AA16:AA18)</f>
        <v>1008598</v>
      </c>
    </row>
    <row r="16" spans="1:27" ht="12.75">
      <c r="A16" s="5" t="s">
        <v>42</v>
      </c>
      <c r="B16" s="3"/>
      <c r="C16" s="22">
        <v>1127505</v>
      </c>
      <c r="D16" s="22"/>
      <c r="E16" s="23">
        <v>1000000</v>
      </c>
      <c r="F16" s="24">
        <v>1000000</v>
      </c>
      <c r="G16" s="24"/>
      <c r="H16" s="24">
        <v>252000</v>
      </c>
      <c r="I16" s="24">
        <v>19650</v>
      </c>
      <c r="J16" s="24">
        <v>271650</v>
      </c>
      <c r="K16" s="24"/>
      <c r="L16" s="24"/>
      <c r="M16" s="24">
        <v>-250000</v>
      </c>
      <c r="N16" s="24">
        <v>-250000</v>
      </c>
      <c r="O16" s="24">
        <v>450000</v>
      </c>
      <c r="P16" s="24"/>
      <c r="Q16" s="24">
        <v>300000</v>
      </c>
      <c r="R16" s="24">
        <v>750000</v>
      </c>
      <c r="S16" s="24"/>
      <c r="T16" s="24"/>
      <c r="U16" s="24"/>
      <c r="V16" s="24"/>
      <c r="W16" s="24">
        <v>771650</v>
      </c>
      <c r="X16" s="24">
        <v>1000000</v>
      </c>
      <c r="Y16" s="24">
        <v>-228350</v>
      </c>
      <c r="Z16" s="6">
        <v>-22.84</v>
      </c>
      <c r="AA16" s="22">
        <v>1000000</v>
      </c>
    </row>
    <row r="17" spans="1:27" ht="12.75">
      <c r="A17" s="5" t="s">
        <v>43</v>
      </c>
      <c r="B17" s="3"/>
      <c r="C17" s="22">
        <v>233305</v>
      </c>
      <c r="D17" s="22"/>
      <c r="E17" s="23">
        <v>8598</v>
      </c>
      <c r="F17" s="24">
        <v>8598</v>
      </c>
      <c r="G17" s="24"/>
      <c r="H17" s="24">
        <v>2431</v>
      </c>
      <c r="I17" s="24"/>
      <c r="J17" s="24">
        <v>2431</v>
      </c>
      <c r="K17" s="24"/>
      <c r="L17" s="24">
        <v>96</v>
      </c>
      <c r="M17" s="24"/>
      <c r="N17" s="24">
        <v>96</v>
      </c>
      <c r="O17" s="24">
        <v>964</v>
      </c>
      <c r="P17" s="24">
        <v>332</v>
      </c>
      <c r="Q17" s="24">
        <v>569</v>
      </c>
      <c r="R17" s="24">
        <v>1865</v>
      </c>
      <c r="S17" s="24"/>
      <c r="T17" s="24"/>
      <c r="U17" s="24">
        <v>3609</v>
      </c>
      <c r="V17" s="24">
        <v>3609</v>
      </c>
      <c r="W17" s="24">
        <v>8001</v>
      </c>
      <c r="X17" s="24">
        <v>8598</v>
      </c>
      <c r="Y17" s="24">
        <v>-597</v>
      </c>
      <c r="Z17" s="6">
        <v>-6.94</v>
      </c>
      <c r="AA17" s="22">
        <v>8598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24457050</v>
      </c>
      <c r="D19" s="19">
        <f>SUM(D20:D23)</f>
        <v>0</v>
      </c>
      <c r="E19" s="20">
        <f t="shared" si="3"/>
        <v>19251216</v>
      </c>
      <c r="F19" s="21">
        <f t="shared" si="3"/>
        <v>21751216</v>
      </c>
      <c r="G19" s="21">
        <f t="shared" si="3"/>
        <v>2066346</v>
      </c>
      <c r="H19" s="21">
        <f t="shared" si="3"/>
        <v>1623335</v>
      </c>
      <c r="I19" s="21">
        <f t="shared" si="3"/>
        <v>1729168</v>
      </c>
      <c r="J19" s="21">
        <f t="shared" si="3"/>
        <v>5418849</v>
      </c>
      <c r="K19" s="21">
        <f t="shared" si="3"/>
        <v>1746080</v>
      </c>
      <c r="L19" s="21">
        <f t="shared" si="3"/>
        <v>1828274</v>
      </c>
      <c r="M19" s="21">
        <f t="shared" si="3"/>
        <v>4979820</v>
      </c>
      <c r="N19" s="21">
        <f t="shared" si="3"/>
        <v>8554174</v>
      </c>
      <c r="O19" s="21">
        <f t="shared" si="3"/>
        <v>3618519</v>
      </c>
      <c r="P19" s="21">
        <f t="shared" si="3"/>
        <v>1370673</v>
      </c>
      <c r="Q19" s="21">
        <f t="shared" si="3"/>
        <v>1619630</v>
      </c>
      <c r="R19" s="21">
        <f t="shared" si="3"/>
        <v>6608822</v>
      </c>
      <c r="S19" s="21">
        <f t="shared" si="3"/>
        <v>1690164</v>
      </c>
      <c r="T19" s="21">
        <f t="shared" si="3"/>
        <v>1608795</v>
      </c>
      <c r="U19" s="21">
        <f t="shared" si="3"/>
        <v>1565827</v>
      </c>
      <c r="V19" s="21">
        <f t="shared" si="3"/>
        <v>4864786</v>
      </c>
      <c r="W19" s="21">
        <f t="shared" si="3"/>
        <v>25446631</v>
      </c>
      <c r="X19" s="21">
        <f t="shared" si="3"/>
        <v>21751216</v>
      </c>
      <c r="Y19" s="21">
        <f t="shared" si="3"/>
        <v>3695415</v>
      </c>
      <c r="Z19" s="4">
        <f>+IF(X19&lt;&gt;0,+(Y19/X19)*100,0)</f>
        <v>16.989463945372066</v>
      </c>
      <c r="AA19" s="19">
        <f>SUM(AA20:AA23)</f>
        <v>21751216</v>
      </c>
    </row>
    <row r="20" spans="1:27" ht="12.75">
      <c r="A20" s="5" t="s">
        <v>46</v>
      </c>
      <c r="B20" s="3"/>
      <c r="C20" s="22">
        <v>9021987</v>
      </c>
      <c r="D20" s="22"/>
      <c r="E20" s="23">
        <v>10068974</v>
      </c>
      <c r="F20" s="24">
        <v>10068974</v>
      </c>
      <c r="G20" s="24">
        <v>1113422</v>
      </c>
      <c r="H20" s="24">
        <v>621394</v>
      </c>
      <c r="I20" s="24">
        <v>769381</v>
      </c>
      <c r="J20" s="24">
        <v>2504197</v>
      </c>
      <c r="K20" s="24">
        <v>802800</v>
      </c>
      <c r="L20" s="24">
        <v>736912</v>
      </c>
      <c r="M20" s="24">
        <v>903158</v>
      </c>
      <c r="N20" s="24">
        <v>2442870</v>
      </c>
      <c r="O20" s="24">
        <v>1644773</v>
      </c>
      <c r="P20" s="24">
        <v>351062</v>
      </c>
      <c r="Q20" s="24">
        <v>687887</v>
      </c>
      <c r="R20" s="24">
        <v>2683722</v>
      </c>
      <c r="S20" s="24">
        <v>645391</v>
      </c>
      <c r="T20" s="24">
        <v>611243</v>
      </c>
      <c r="U20" s="24">
        <v>589250</v>
      </c>
      <c r="V20" s="24">
        <v>1845884</v>
      </c>
      <c r="W20" s="24">
        <v>9476673</v>
      </c>
      <c r="X20" s="24">
        <v>10068974</v>
      </c>
      <c r="Y20" s="24">
        <v>-592301</v>
      </c>
      <c r="Z20" s="6">
        <v>-5.88</v>
      </c>
      <c r="AA20" s="22">
        <v>10068974</v>
      </c>
    </row>
    <row r="21" spans="1:27" ht="12.75">
      <c r="A21" s="5" t="s">
        <v>47</v>
      </c>
      <c r="B21" s="3"/>
      <c r="C21" s="22">
        <v>11810948</v>
      </c>
      <c r="D21" s="22"/>
      <c r="E21" s="23">
        <v>4933615</v>
      </c>
      <c r="F21" s="24">
        <v>7433615</v>
      </c>
      <c r="G21" s="24">
        <v>499216</v>
      </c>
      <c r="H21" s="24">
        <v>563763</v>
      </c>
      <c r="I21" s="24">
        <v>513902</v>
      </c>
      <c r="J21" s="24">
        <v>1576881</v>
      </c>
      <c r="K21" s="24">
        <v>625613</v>
      </c>
      <c r="L21" s="24">
        <v>642962</v>
      </c>
      <c r="M21" s="24">
        <v>3505797</v>
      </c>
      <c r="N21" s="24">
        <v>4774372</v>
      </c>
      <c r="O21" s="24">
        <v>1074679</v>
      </c>
      <c r="P21" s="24">
        <v>593129</v>
      </c>
      <c r="Q21" s="24">
        <v>504798</v>
      </c>
      <c r="R21" s="24">
        <v>2172606</v>
      </c>
      <c r="S21" s="24">
        <v>593984</v>
      </c>
      <c r="T21" s="24">
        <v>545916</v>
      </c>
      <c r="U21" s="24">
        <v>531280</v>
      </c>
      <c r="V21" s="24">
        <v>1671180</v>
      </c>
      <c r="W21" s="24">
        <v>10195039</v>
      </c>
      <c r="X21" s="24">
        <v>7433615</v>
      </c>
      <c r="Y21" s="24">
        <v>2761424</v>
      </c>
      <c r="Z21" s="6">
        <v>37.15</v>
      </c>
      <c r="AA21" s="22">
        <v>7433615</v>
      </c>
    </row>
    <row r="22" spans="1:27" ht="12.75">
      <c r="A22" s="5" t="s">
        <v>48</v>
      </c>
      <c r="B22" s="3"/>
      <c r="C22" s="25">
        <v>1768384</v>
      </c>
      <c r="D22" s="25"/>
      <c r="E22" s="26">
        <v>2042067</v>
      </c>
      <c r="F22" s="27">
        <v>2042067</v>
      </c>
      <c r="G22" s="27">
        <v>199841</v>
      </c>
      <c r="H22" s="27">
        <v>182658</v>
      </c>
      <c r="I22" s="27">
        <v>190948</v>
      </c>
      <c r="J22" s="27">
        <v>573447</v>
      </c>
      <c r="K22" s="27">
        <v>64118</v>
      </c>
      <c r="L22" s="27">
        <v>191719</v>
      </c>
      <c r="M22" s="27">
        <v>313610</v>
      </c>
      <c r="N22" s="27">
        <v>569447</v>
      </c>
      <c r="O22" s="27">
        <v>389449</v>
      </c>
      <c r="P22" s="27">
        <v>171233</v>
      </c>
      <c r="Q22" s="27">
        <v>175237</v>
      </c>
      <c r="R22" s="27">
        <v>735919</v>
      </c>
      <c r="S22" s="27">
        <v>193015</v>
      </c>
      <c r="T22" s="27">
        <v>193586</v>
      </c>
      <c r="U22" s="27">
        <v>187538</v>
      </c>
      <c r="V22" s="27">
        <v>574139</v>
      </c>
      <c r="W22" s="27">
        <v>2452952</v>
      </c>
      <c r="X22" s="27">
        <v>2042067</v>
      </c>
      <c r="Y22" s="27">
        <v>410885</v>
      </c>
      <c r="Z22" s="7">
        <v>20.12</v>
      </c>
      <c r="AA22" s="25">
        <v>2042067</v>
      </c>
    </row>
    <row r="23" spans="1:27" ht="12.75">
      <c r="A23" s="5" t="s">
        <v>49</v>
      </c>
      <c r="B23" s="3"/>
      <c r="C23" s="22">
        <v>1855731</v>
      </c>
      <c r="D23" s="22"/>
      <c r="E23" s="23">
        <v>2206560</v>
      </c>
      <c r="F23" s="24">
        <v>2206560</v>
      </c>
      <c r="G23" s="24">
        <v>253867</v>
      </c>
      <c r="H23" s="24">
        <v>255520</v>
      </c>
      <c r="I23" s="24">
        <v>254937</v>
      </c>
      <c r="J23" s="24">
        <v>764324</v>
      </c>
      <c r="K23" s="24">
        <v>253549</v>
      </c>
      <c r="L23" s="24">
        <v>256681</v>
      </c>
      <c r="M23" s="24">
        <v>257255</v>
      </c>
      <c r="N23" s="24">
        <v>767485</v>
      </c>
      <c r="O23" s="24">
        <v>509618</v>
      </c>
      <c r="P23" s="24">
        <v>255249</v>
      </c>
      <c r="Q23" s="24">
        <v>251708</v>
      </c>
      <c r="R23" s="24">
        <v>1016575</v>
      </c>
      <c r="S23" s="24">
        <v>257774</v>
      </c>
      <c r="T23" s="24">
        <v>258050</v>
      </c>
      <c r="U23" s="24">
        <v>257759</v>
      </c>
      <c r="V23" s="24">
        <v>773583</v>
      </c>
      <c r="W23" s="24">
        <v>3321967</v>
      </c>
      <c r="X23" s="24">
        <v>2206560</v>
      </c>
      <c r="Y23" s="24">
        <v>1115407</v>
      </c>
      <c r="Z23" s="6">
        <v>50.55</v>
      </c>
      <c r="AA23" s="22">
        <v>2206560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81435652</v>
      </c>
      <c r="D25" s="40">
        <f>+D5+D9+D15+D19+D24</f>
        <v>0</v>
      </c>
      <c r="E25" s="41">
        <f t="shared" si="4"/>
        <v>69454885</v>
      </c>
      <c r="F25" s="42">
        <f t="shared" si="4"/>
        <v>82043873</v>
      </c>
      <c r="G25" s="42">
        <f t="shared" si="4"/>
        <v>13374360</v>
      </c>
      <c r="H25" s="42">
        <f t="shared" si="4"/>
        <v>17159565</v>
      </c>
      <c r="I25" s="42">
        <f t="shared" si="4"/>
        <v>1604554</v>
      </c>
      <c r="J25" s="42">
        <f t="shared" si="4"/>
        <v>32138479</v>
      </c>
      <c r="K25" s="42">
        <f t="shared" si="4"/>
        <v>2115274</v>
      </c>
      <c r="L25" s="42">
        <f t="shared" si="4"/>
        <v>2284063</v>
      </c>
      <c r="M25" s="42">
        <f t="shared" si="4"/>
        <v>14468143</v>
      </c>
      <c r="N25" s="42">
        <f t="shared" si="4"/>
        <v>18867480</v>
      </c>
      <c r="O25" s="42">
        <f t="shared" si="4"/>
        <v>15540475</v>
      </c>
      <c r="P25" s="42">
        <f t="shared" si="4"/>
        <v>1573352</v>
      </c>
      <c r="Q25" s="42">
        <f t="shared" si="4"/>
        <v>12610324</v>
      </c>
      <c r="R25" s="42">
        <f t="shared" si="4"/>
        <v>29724151</v>
      </c>
      <c r="S25" s="42">
        <f t="shared" si="4"/>
        <v>1859298</v>
      </c>
      <c r="T25" s="42">
        <f t="shared" si="4"/>
        <v>1878071</v>
      </c>
      <c r="U25" s="42">
        <f t="shared" si="4"/>
        <v>1191651</v>
      </c>
      <c r="V25" s="42">
        <f t="shared" si="4"/>
        <v>4929020</v>
      </c>
      <c r="W25" s="42">
        <f t="shared" si="4"/>
        <v>85659130</v>
      </c>
      <c r="X25" s="42">
        <f t="shared" si="4"/>
        <v>82043873</v>
      </c>
      <c r="Y25" s="42">
        <f t="shared" si="4"/>
        <v>3615257</v>
      </c>
      <c r="Z25" s="43">
        <f>+IF(X25&lt;&gt;0,+(Y25/X25)*100,0)</f>
        <v>4.406492365371391</v>
      </c>
      <c r="AA25" s="40">
        <f>+AA5+AA9+AA15+AA19+AA24</f>
        <v>82043873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59162204</v>
      </c>
      <c r="D28" s="19">
        <f>SUM(D29:D31)</f>
        <v>0</v>
      </c>
      <c r="E28" s="20">
        <f t="shared" si="5"/>
        <v>37670888</v>
      </c>
      <c r="F28" s="21">
        <f t="shared" si="5"/>
        <v>36728285</v>
      </c>
      <c r="G28" s="21">
        <f t="shared" si="5"/>
        <v>1608177</v>
      </c>
      <c r="H28" s="21">
        <f t="shared" si="5"/>
        <v>1852771</v>
      </c>
      <c r="I28" s="21">
        <f t="shared" si="5"/>
        <v>1392983</v>
      </c>
      <c r="J28" s="21">
        <f t="shared" si="5"/>
        <v>4853931</v>
      </c>
      <c r="K28" s="21">
        <f t="shared" si="5"/>
        <v>1815851</v>
      </c>
      <c r="L28" s="21">
        <f t="shared" si="5"/>
        <v>1501503</v>
      </c>
      <c r="M28" s="21">
        <f t="shared" si="5"/>
        <v>591153</v>
      </c>
      <c r="N28" s="21">
        <f t="shared" si="5"/>
        <v>3908507</v>
      </c>
      <c r="O28" s="21">
        <f t="shared" si="5"/>
        <v>3004082</v>
      </c>
      <c r="P28" s="21">
        <f t="shared" si="5"/>
        <v>1312902</v>
      </c>
      <c r="Q28" s="21">
        <f t="shared" si="5"/>
        <v>1696139</v>
      </c>
      <c r="R28" s="21">
        <f t="shared" si="5"/>
        <v>6013123</v>
      </c>
      <c r="S28" s="21">
        <f t="shared" si="5"/>
        <v>1451907</v>
      </c>
      <c r="T28" s="21">
        <f t="shared" si="5"/>
        <v>1522266</v>
      </c>
      <c r="U28" s="21">
        <f t="shared" si="5"/>
        <v>1558433</v>
      </c>
      <c r="V28" s="21">
        <f t="shared" si="5"/>
        <v>4532606</v>
      </c>
      <c r="W28" s="21">
        <f t="shared" si="5"/>
        <v>19308167</v>
      </c>
      <c r="X28" s="21">
        <f t="shared" si="5"/>
        <v>36728285</v>
      </c>
      <c r="Y28" s="21">
        <f t="shared" si="5"/>
        <v>-17420118</v>
      </c>
      <c r="Z28" s="4">
        <f>+IF(X28&lt;&gt;0,+(Y28/X28)*100,0)</f>
        <v>-47.42970710448364</v>
      </c>
      <c r="AA28" s="19">
        <f>SUM(AA29:AA31)</f>
        <v>36728285</v>
      </c>
    </row>
    <row r="29" spans="1:27" ht="12.75">
      <c r="A29" s="5" t="s">
        <v>32</v>
      </c>
      <c r="B29" s="3"/>
      <c r="C29" s="22">
        <v>8729788</v>
      </c>
      <c r="D29" s="22"/>
      <c r="E29" s="23">
        <v>6540077</v>
      </c>
      <c r="F29" s="24">
        <v>7312137</v>
      </c>
      <c r="G29" s="24">
        <v>499089</v>
      </c>
      <c r="H29" s="24">
        <v>457196</v>
      </c>
      <c r="I29" s="24">
        <v>562566</v>
      </c>
      <c r="J29" s="24">
        <v>1518851</v>
      </c>
      <c r="K29" s="24">
        <v>569318</v>
      </c>
      <c r="L29" s="24">
        <v>459443</v>
      </c>
      <c r="M29" s="24">
        <v>538750</v>
      </c>
      <c r="N29" s="24">
        <v>1567511</v>
      </c>
      <c r="O29" s="24">
        <v>977882</v>
      </c>
      <c r="P29" s="24">
        <v>607157</v>
      </c>
      <c r="Q29" s="24">
        <v>526054</v>
      </c>
      <c r="R29" s="24">
        <v>2111093</v>
      </c>
      <c r="S29" s="24">
        <v>420054</v>
      </c>
      <c r="T29" s="24">
        <v>558343</v>
      </c>
      <c r="U29" s="24">
        <v>443313</v>
      </c>
      <c r="V29" s="24">
        <v>1421710</v>
      </c>
      <c r="W29" s="24">
        <v>6619165</v>
      </c>
      <c r="X29" s="24">
        <v>7312137</v>
      </c>
      <c r="Y29" s="24">
        <v>-692972</v>
      </c>
      <c r="Z29" s="6">
        <v>-9.48</v>
      </c>
      <c r="AA29" s="22">
        <v>7312137</v>
      </c>
    </row>
    <row r="30" spans="1:27" ht="12.75">
      <c r="A30" s="5" t="s">
        <v>33</v>
      </c>
      <c r="B30" s="3"/>
      <c r="C30" s="25">
        <v>50432416</v>
      </c>
      <c r="D30" s="25"/>
      <c r="E30" s="26">
        <v>31130811</v>
      </c>
      <c r="F30" s="27">
        <v>29416148</v>
      </c>
      <c r="G30" s="27">
        <v>1109088</v>
      </c>
      <c r="H30" s="27">
        <v>1395575</v>
      </c>
      <c r="I30" s="27">
        <v>830417</v>
      </c>
      <c r="J30" s="27">
        <v>3335080</v>
      </c>
      <c r="K30" s="27">
        <v>1246533</v>
      </c>
      <c r="L30" s="27">
        <v>1042060</v>
      </c>
      <c r="M30" s="27">
        <v>52403</v>
      </c>
      <c r="N30" s="27">
        <v>2340996</v>
      </c>
      <c r="O30" s="27">
        <v>2026200</v>
      </c>
      <c r="P30" s="27">
        <v>705745</v>
      </c>
      <c r="Q30" s="27">
        <v>1170085</v>
      </c>
      <c r="R30" s="27">
        <v>3902030</v>
      </c>
      <c r="S30" s="27">
        <v>1031853</v>
      </c>
      <c r="T30" s="27">
        <v>963923</v>
      </c>
      <c r="U30" s="27">
        <v>1115120</v>
      </c>
      <c r="V30" s="27">
        <v>3110896</v>
      </c>
      <c r="W30" s="27">
        <v>12689002</v>
      </c>
      <c r="X30" s="27">
        <v>29416148</v>
      </c>
      <c r="Y30" s="27">
        <v>-16727146</v>
      </c>
      <c r="Z30" s="7">
        <v>-56.86</v>
      </c>
      <c r="AA30" s="25">
        <v>29416148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186597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0</v>
      </c>
      <c r="Y32" s="21">
        <f t="shared" si="6"/>
        <v>0</v>
      </c>
      <c r="Z32" s="4">
        <f>+IF(X32&lt;&gt;0,+(Y32/X32)*100,0)</f>
        <v>0</v>
      </c>
      <c r="AA32" s="19">
        <f>SUM(AA33:AA37)</f>
        <v>0</v>
      </c>
    </row>
    <row r="33" spans="1:27" ht="12.75">
      <c r="A33" s="5" t="s">
        <v>36</v>
      </c>
      <c r="B33" s="3"/>
      <c r="C33" s="22">
        <v>186597</v>
      </c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/>
      <c r="AA33" s="22"/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6172005</v>
      </c>
      <c r="D38" s="19">
        <f>SUM(D39:D41)</f>
        <v>0</v>
      </c>
      <c r="E38" s="20">
        <f t="shared" si="7"/>
        <v>9327926</v>
      </c>
      <c r="F38" s="21">
        <f t="shared" si="7"/>
        <v>9620510</v>
      </c>
      <c r="G38" s="21">
        <f t="shared" si="7"/>
        <v>477815</v>
      </c>
      <c r="H38" s="21">
        <f t="shared" si="7"/>
        <v>506438</v>
      </c>
      <c r="I38" s="21">
        <f t="shared" si="7"/>
        <v>501078</v>
      </c>
      <c r="J38" s="21">
        <f t="shared" si="7"/>
        <v>1485331</v>
      </c>
      <c r="K38" s="21">
        <f t="shared" si="7"/>
        <v>538553</v>
      </c>
      <c r="L38" s="21">
        <f t="shared" si="7"/>
        <v>588511</v>
      </c>
      <c r="M38" s="21">
        <f t="shared" si="7"/>
        <v>699272</v>
      </c>
      <c r="N38" s="21">
        <f t="shared" si="7"/>
        <v>1826336</v>
      </c>
      <c r="O38" s="21">
        <f t="shared" si="7"/>
        <v>918282</v>
      </c>
      <c r="P38" s="21">
        <f t="shared" si="7"/>
        <v>464766</v>
      </c>
      <c r="Q38" s="21">
        <f t="shared" si="7"/>
        <v>451371</v>
      </c>
      <c r="R38" s="21">
        <f t="shared" si="7"/>
        <v>1834419</v>
      </c>
      <c r="S38" s="21">
        <f t="shared" si="7"/>
        <v>433212</v>
      </c>
      <c r="T38" s="21">
        <f t="shared" si="7"/>
        <v>491987</v>
      </c>
      <c r="U38" s="21">
        <f t="shared" si="7"/>
        <v>468021</v>
      </c>
      <c r="V38" s="21">
        <f t="shared" si="7"/>
        <v>1393220</v>
      </c>
      <c r="W38" s="21">
        <f t="shared" si="7"/>
        <v>6539306</v>
      </c>
      <c r="X38" s="21">
        <f t="shared" si="7"/>
        <v>9620510</v>
      </c>
      <c r="Y38" s="21">
        <f t="shared" si="7"/>
        <v>-3081204</v>
      </c>
      <c r="Z38" s="4">
        <f>+IF(X38&lt;&gt;0,+(Y38/X38)*100,0)</f>
        <v>-32.02744968821819</v>
      </c>
      <c r="AA38" s="19">
        <f>SUM(AA39:AA41)</f>
        <v>9620510</v>
      </c>
    </row>
    <row r="39" spans="1:27" ht="12.75">
      <c r="A39" s="5" t="s">
        <v>42</v>
      </c>
      <c r="B39" s="3"/>
      <c r="C39" s="22">
        <v>2752302</v>
      </c>
      <c r="D39" s="22"/>
      <c r="E39" s="23">
        <v>1881962</v>
      </c>
      <c r="F39" s="24">
        <v>1928221</v>
      </c>
      <c r="G39" s="24">
        <v>145711</v>
      </c>
      <c r="H39" s="24">
        <v>157260</v>
      </c>
      <c r="I39" s="24">
        <v>147430</v>
      </c>
      <c r="J39" s="24">
        <v>450401</v>
      </c>
      <c r="K39" s="24">
        <v>192005</v>
      </c>
      <c r="L39" s="24">
        <v>148665</v>
      </c>
      <c r="M39" s="24">
        <v>356476</v>
      </c>
      <c r="N39" s="24">
        <v>697146</v>
      </c>
      <c r="O39" s="24">
        <v>293472</v>
      </c>
      <c r="P39" s="24">
        <v>176740</v>
      </c>
      <c r="Q39" s="24">
        <v>151425</v>
      </c>
      <c r="R39" s="24">
        <v>621637</v>
      </c>
      <c r="S39" s="24">
        <v>148585</v>
      </c>
      <c r="T39" s="24">
        <v>178716</v>
      </c>
      <c r="U39" s="24">
        <v>148585</v>
      </c>
      <c r="V39" s="24">
        <v>475886</v>
      </c>
      <c r="W39" s="24">
        <v>2245070</v>
      </c>
      <c r="X39" s="24">
        <v>1928221</v>
      </c>
      <c r="Y39" s="24">
        <v>316849</v>
      </c>
      <c r="Z39" s="6">
        <v>16.43</v>
      </c>
      <c r="AA39" s="22">
        <v>1928221</v>
      </c>
    </row>
    <row r="40" spans="1:27" ht="12.75">
      <c r="A40" s="5" t="s">
        <v>43</v>
      </c>
      <c r="B40" s="3"/>
      <c r="C40" s="22">
        <v>3419703</v>
      </c>
      <c r="D40" s="22"/>
      <c r="E40" s="23">
        <v>7445964</v>
      </c>
      <c r="F40" s="24">
        <v>7692289</v>
      </c>
      <c r="G40" s="24">
        <v>332104</v>
      </c>
      <c r="H40" s="24">
        <v>349178</v>
      </c>
      <c r="I40" s="24">
        <v>353648</v>
      </c>
      <c r="J40" s="24">
        <v>1034930</v>
      </c>
      <c r="K40" s="24">
        <v>346548</v>
      </c>
      <c r="L40" s="24">
        <v>439846</v>
      </c>
      <c r="M40" s="24">
        <v>342796</v>
      </c>
      <c r="N40" s="24">
        <v>1129190</v>
      </c>
      <c r="O40" s="24">
        <v>624810</v>
      </c>
      <c r="P40" s="24">
        <v>288026</v>
      </c>
      <c r="Q40" s="24">
        <v>299946</v>
      </c>
      <c r="R40" s="24">
        <v>1212782</v>
      </c>
      <c r="S40" s="24">
        <v>284627</v>
      </c>
      <c r="T40" s="24">
        <v>313271</v>
      </c>
      <c r="U40" s="24">
        <v>319436</v>
      </c>
      <c r="V40" s="24">
        <v>917334</v>
      </c>
      <c r="W40" s="24">
        <v>4294236</v>
      </c>
      <c r="X40" s="24">
        <v>7692289</v>
      </c>
      <c r="Y40" s="24">
        <v>-3398053</v>
      </c>
      <c r="Z40" s="6">
        <v>-44.17</v>
      </c>
      <c r="AA40" s="22">
        <v>7692289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22727804</v>
      </c>
      <c r="D42" s="19">
        <f>SUM(D43:D46)</f>
        <v>0</v>
      </c>
      <c r="E42" s="20">
        <f t="shared" si="8"/>
        <v>32588659</v>
      </c>
      <c r="F42" s="21">
        <f t="shared" si="8"/>
        <v>30150643</v>
      </c>
      <c r="G42" s="21">
        <f t="shared" si="8"/>
        <v>953211</v>
      </c>
      <c r="H42" s="21">
        <f t="shared" si="8"/>
        <v>1188623</v>
      </c>
      <c r="I42" s="21">
        <f t="shared" si="8"/>
        <v>1400800</v>
      </c>
      <c r="J42" s="21">
        <f t="shared" si="8"/>
        <v>3542634</v>
      </c>
      <c r="K42" s="21">
        <f t="shared" si="8"/>
        <v>1366438</v>
      </c>
      <c r="L42" s="21">
        <f t="shared" si="8"/>
        <v>794682</v>
      </c>
      <c r="M42" s="21">
        <f t="shared" si="8"/>
        <v>2697595</v>
      </c>
      <c r="N42" s="21">
        <f t="shared" si="8"/>
        <v>4858715</v>
      </c>
      <c r="O42" s="21">
        <f t="shared" si="8"/>
        <v>2185826</v>
      </c>
      <c r="P42" s="21">
        <f t="shared" si="8"/>
        <v>1136038</v>
      </c>
      <c r="Q42" s="21">
        <f t="shared" si="8"/>
        <v>2549698</v>
      </c>
      <c r="R42" s="21">
        <f t="shared" si="8"/>
        <v>5871562</v>
      </c>
      <c r="S42" s="21">
        <f t="shared" si="8"/>
        <v>1251763</v>
      </c>
      <c r="T42" s="21">
        <f t="shared" si="8"/>
        <v>850283</v>
      </c>
      <c r="U42" s="21">
        <f t="shared" si="8"/>
        <v>1930120</v>
      </c>
      <c r="V42" s="21">
        <f t="shared" si="8"/>
        <v>4032166</v>
      </c>
      <c r="W42" s="21">
        <f t="shared" si="8"/>
        <v>18305077</v>
      </c>
      <c r="X42" s="21">
        <f t="shared" si="8"/>
        <v>30150643</v>
      </c>
      <c r="Y42" s="21">
        <f t="shared" si="8"/>
        <v>-11845566</v>
      </c>
      <c r="Z42" s="4">
        <f>+IF(X42&lt;&gt;0,+(Y42/X42)*100,0)</f>
        <v>-39.287938237337094</v>
      </c>
      <c r="AA42" s="19">
        <f>SUM(AA43:AA46)</f>
        <v>30150643</v>
      </c>
    </row>
    <row r="43" spans="1:27" ht="12.75">
      <c r="A43" s="5" t="s">
        <v>46</v>
      </c>
      <c r="B43" s="3"/>
      <c r="C43" s="22">
        <v>12220346</v>
      </c>
      <c r="D43" s="22"/>
      <c r="E43" s="23">
        <v>21231180</v>
      </c>
      <c r="F43" s="24">
        <v>18965504</v>
      </c>
      <c r="G43" s="24">
        <v>298551</v>
      </c>
      <c r="H43" s="24">
        <v>185529</v>
      </c>
      <c r="I43" s="24">
        <v>338833</v>
      </c>
      <c r="J43" s="24">
        <v>822913</v>
      </c>
      <c r="K43" s="24">
        <v>303627</v>
      </c>
      <c r="L43" s="24">
        <v>188028</v>
      </c>
      <c r="M43" s="24">
        <v>1961546</v>
      </c>
      <c r="N43" s="24">
        <v>2453201</v>
      </c>
      <c r="O43" s="24">
        <v>771235</v>
      </c>
      <c r="P43" s="24">
        <v>604550</v>
      </c>
      <c r="Q43" s="24">
        <v>1713791</v>
      </c>
      <c r="R43" s="24">
        <v>3089576</v>
      </c>
      <c r="S43" s="24">
        <v>615145</v>
      </c>
      <c r="T43" s="24">
        <v>173529</v>
      </c>
      <c r="U43" s="24">
        <v>1350381</v>
      </c>
      <c r="V43" s="24">
        <v>2139055</v>
      </c>
      <c r="W43" s="24">
        <v>8504745</v>
      </c>
      <c r="X43" s="24">
        <v>18965504</v>
      </c>
      <c r="Y43" s="24">
        <v>-10460759</v>
      </c>
      <c r="Z43" s="6">
        <v>-55.16</v>
      </c>
      <c r="AA43" s="22">
        <v>18965504</v>
      </c>
    </row>
    <row r="44" spans="1:27" ht="12.75">
      <c r="A44" s="5" t="s">
        <v>47</v>
      </c>
      <c r="B44" s="3"/>
      <c r="C44" s="22">
        <v>3527677</v>
      </c>
      <c r="D44" s="22"/>
      <c r="E44" s="23">
        <v>5316795</v>
      </c>
      <c r="F44" s="24">
        <v>5139214</v>
      </c>
      <c r="G44" s="24">
        <v>263534</v>
      </c>
      <c r="H44" s="24">
        <v>517069</v>
      </c>
      <c r="I44" s="24">
        <v>490669</v>
      </c>
      <c r="J44" s="24">
        <v>1271272</v>
      </c>
      <c r="K44" s="24">
        <v>333930</v>
      </c>
      <c r="L44" s="24">
        <v>199632</v>
      </c>
      <c r="M44" s="24">
        <v>278864</v>
      </c>
      <c r="N44" s="24">
        <v>812426</v>
      </c>
      <c r="O44" s="24">
        <v>577062</v>
      </c>
      <c r="P44" s="24">
        <v>223445</v>
      </c>
      <c r="Q44" s="24">
        <v>274702</v>
      </c>
      <c r="R44" s="24">
        <v>1075209</v>
      </c>
      <c r="S44" s="24">
        <v>265472</v>
      </c>
      <c r="T44" s="24">
        <v>250824</v>
      </c>
      <c r="U44" s="24">
        <v>200161</v>
      </c>
      <c r="V44" s="24">
        <v>716457</v>
      </c>
      <c r="W44" s="24">
        <v>3875364</v>
      </c>
      <c r="X44" s="24">
        <v>5139214</v>
      </c>
      <c r="Y44" s="24">
        <v>-1263850</v>
      </c>
      <c r="Z44" s="6">
        <v>-24.59</v>
      </c>
      <c r="AA44" s="22">
        <v>5139214</v>
      </c>
    </row>
    <row r="45" spans="1:27" ht="12.75">
      <c r="A45" s="5" t="s">
        <v>48</v>
      </c>
      <c r="B45" s="3"/>
      <c r="C45" s="25">
        <v>772122</v>
      </c>
      <c r="D45" s="25"/>
      <c r="E45" s="26">
        <v>173580</v>
      </c>
      <c r="F45" s="27">
        <v>200237</v>
      </c>
      <c r="G45" s="27">
        <v>44756</v>
      </c>
      <c r="H45" s="27">
        <v>44756</v>
      </c>
      <c r="I45" s="27">
        <v>106319</v>
      </c>
      <c r="J45" s="27">
        <v>195831</v>
      </c>
      <c r="K45" s="27">
        <v>113466</v>
      </c>
      <c r="L45" s="27">
        <v>43492</v>
      </c>
      <c r="M45" s="27">
        <v>34833</v>
      </c>
      <c r="N45" s="27">
        <v>191791</v>
      </c>
      <c r="O45" s="27">
        <v>87405</v>
      </c>
      <c r="P45" s="27">
        <v>-10000</v>
      </c>
      <c r="Q45" s="27">
        <v>90652</v>
      </c>
      <c r="R45" s="27">
        <v>168057</v>
      </c>
      <c r="S45" s="27">
        <v>48284</v>
      </c>
      <c r="T45" s="27">
        <v>102233</v>
      </c>
      <c r="U45" s="27">
        <v>28597</v>
      </c>
      <c r="V45" s="27">
        <v>179114</v>
      </c>
      <c r="W45" s="27">
        <v>734793</v>
      </c>
      <c r="X45" s="27">
        <v>200237</v>
      </c>
      <c r="Y45" s="27">
        <v>534556</v>
      </c>
      <c r="Z45" s="7">
        <v>266.96</v>
      </c>
      <c r="AA45" s="25">
        <v>200237</v>
      </c>
    </row>
    <row r="46" spans="1:27" ht="12.75">
      <c r="A46" s="5" t="s">
        <v>49</v>
      </c>
      <c r="B46" s="3"/>
      <c r="C46" s="22">
        <v>6207659</v>
      </c>
      <c r="D46" s="22"/>
      <c r="E46" s="23">
        <v>5867104</v>
      </c>
      <c r="F46" s="24">
        <v>5845688</v>
      </c>
      <c r="G46" s="24">
        <v>346370</v>
      </c>
      <c r="H46" s="24">
        <v>441269</v>
      </c>
      <c r="I46" s="24">
        <v>464979</v>
      </c>
      <c r="J46" s="24">
        <v>1252618</v>
      </c>
      <c r="K46" s="24">
        <v>615415</v>
      </c>
      <c r="L46" s="24">
        <v>363530</v>
      </c>
      <c r="M46" s="24">
        <v>422352</v>
      </c>
      <c r="N46" s="24">
        <v>1401297</v>
      </c>
      <c r="O46" s="24">
        <v>750124</v>
      </c>
      <c r="P46" s="24">
        <v>318043</v>
      </c>
      <c r="Q46" s="24">
        <v>470553</v>
      </c>
      <c r="R46" s="24">
        <v>1538720</v>
      </c>
      <c r="S46" s="24">
        <v>322862</v>
      </c>
      <c r="T46" s="24">
        <v>323697</v>
      </c>
      <c r="U46" s="24">
        <v>350981</v>
      </c>
      <c r="V46" s="24">
        <v>997540</v>
      </c>
      <c r="W46" s="24">
        <v>5190175</v>
      </c>
      <c r="X46" s="24">
        <v>5845688</v>
      </c>
      <c r="Y46" s="24">
        <v>-655513</v>
      </c>
      <c r="Z46" s="6">
        <v>-11.21</v>
      </c>
      <c r="AA46" s="22">
        <v>5845688</v>
      </c>
    </row>
    <row r="47" spans="1:27" ht="12.75">
      <c r="A47" s="2" t="s">
        <v>50</v>
      </c>
      <c r="B47" s="8" t="s">
        <v>51</v>
      </c>
      <c r="C47" s="19"/>
      <c r="D47" s="19"/>
      <c r="E47" s="20">
        <v>150000</v>
      </c>
      <c r="F47" s="21">
        <v>206765</v>
      </c>
      <c r="G47" s="21">
        <v>103383</v>
      </c>
      <c r="H47" s="21"/>
      <c r="I47" s="21"/>
      <c r="J47" s="21">
        <v>103383</v>
      </c>
      <c r="K47" s="21"/>
      <c r="L47" s="21"/>
      <c r="M47" s="21"/>
      <c r="N47" s="21"/>
      <c r="O47" s="21">
        <v>103383</v>
      </c>
      <c r="P47" s="21"/>
      <c r="Q47" s="21"/>
      <c r="R47" s="21">
        <v>103383</v>
      </c>
      <c r="S47" s="21"/>
      <c r="T47" s="21"/>
      <c r="U47" s="21"/>
      <c r="V47" s="21"/>
      <c r="W47" s="21">
        <v>206766</v>
      </c>
      <c r="X47" s="21">
        <v>206765</v>
      </c>
      <c r="Y47" s="21">
        <v>1</v>
      </c>
      <c r="Z47" s="4"/>
      <c r="AA47" s="19">
        <v>206765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88248610</v>
      </c>
      <c r="D48" s="40">
        <f>+D28+D32+D38+D42+D47</f>
        <v>0</v>
      </c>
      <c r="E48" s="41">
        <f t="shared" si="9"/>
        <v>79737473</v>
      </c>
      <c r="F48" s="42">
        <f t="shared" si="9"/>
        <v>76706203</v>
      </c>
      <c r="G48" s="42">
        <f t="shared" si="9"/>
        <v>3142586</v>
      </c>
      <c r="H48" s="42">
        <f t="shared" si="9"/>
        <v>3547832</v>
      </c>
      <c r="I48" s="42">
        <f t="shared" si="9"/>
        <v>3294861</v>
      </c>
      <c r="J48" s="42">
        <f t="shared" si="9"/>
        <v>9985279</v>
      </c>
      <c r="K48" s="42">
        <f t="shared" si="9"/>
        <v>3720842</v>
      </c>
      <c r="L48" s="42">
        <f t="shared" si="9"/>
        <v>2884696</v>
      </c>
      <c r="M48" s="42">
        <f t="shared" si="9"/>
        <v>3988020</v>
      </c>
      <c r="N48" s="42">
        <f t="shared" si="9"/>
        <v>10593558</v>
      </c>
      <c r="O48" s="42">
        <f t="shared" si="9"/>
        <v>6211573</v>
      </c>
      <c r="P48" s="42">
        <f t="shared" si="9"/>
        <v>2913706</v>
      </c>
      <c r="Q48" s="42">
        <f t="shared" si="9"/>
        <v>4697208</v>
      </c>
      <c r="R48" s="42">
        <f t="shared" si="9"/>
        <v>13822487</v>
      </c>
      <c r="S48" s="42">
        <f t="shared" si="9"/>
        <v>3136882</v>
      </c>
      <c r="T48" s="42">
        <f t="shared" si="9"/>
        <v>2864536</v>
      </c>
      <c r="U48" s="42">
        <f t="shared" si="9"/>
        <v>3956574</v>
      </c>
      <c r="V48" s="42">
        <f t="shared" si="9"/>
        <v>9957992</v>
      </c>
      <c r="W48" s="42">
        <f t="shared" si="9"/>
        <v>44359316</v>
      </c>
      <c r="X48" s="42">
        <f t="shared" si="9"/>
        <v>76706203</v>
      </c>
      <c r="Y48" s="42">
        <f t="shared" si="9"/>
        <v>-32346887</v>
      </c>
      <c r="Z48" s="43">
        <f>+IF(X48&lt;&gt;0,+(Y48/X48)*100,0)</f>
        <v>-42.169845116698056</v>
      </c>
      <c r="AA48" s="40">
        <f>+AA28+AA32+AA38+AA42+AA47</f>
        <v>76706203</v>
      </c>
    </row>
    <row r="49" spans="1:27" ht="12.75">
      <c r="A49" s="14" t="s">
        <v>88</v>
      </c>
      <c r="B49" s="15"/>
      <c r="C49" s="44">
        <f aca="true" t="shared" si="10" ref="C49:Y49">+C25-C48</f>
        <v>-6812958</v>
      </c>
      <c r="D49" s="44">
        <f>+D25-D48</f>
        <v>0</v>
      </c>
      <c r="E49" s="45">
        <f t="shared" si="10"/>
        <v>-10282588</v>
      </c>
      <c r="F49" s="46">
        <f t="shared" si="10"/>
        <v>5337670</v>
      </c>
      <c r="G49" s="46">
        <f t="shared" si="10"/>
        <v>10231774</v>
      </c>
      <c r="H49" s="46">
        <f t="shared" si="10"/>
        <v>13611733</v>
      </c>
      <c r="I49" s="46">
        <f t="shared" si="10"/>
        <v>-1690307</v>
      </c>
      <c r="J49" s="46">
        <f t="shared" si="10"/>
        <v>22153200</v>
      </c>
      <c r="K49" s="46">
        <f t="shared" si="10"/>
        <v>-1605568</v>
      </c>
      <c r="L49" s="46">
        <f t="shared" si="10"/>
        <v>-600633</v>
      </c>
      <c r="M49" s="46">
        <f t="shared" si="10"/>
        <v>10480123</v>
      </c>
      <c r="N49" s="46">
        <f t="shared" si="10"/>
        <v>8273922</v>
      </c>
      <c r="O49" s="46">
        <f t="shared" si="10"/>
        <v>9328902</v>
      </c>
      <c r="P49" s="46">
        <f t="shared" si="10"/>
        <v>-1340354</v>
      </c>
      <c r="Q49" s="46">
        <f t="shared" si="10"/>
        <v>7913116</v>
      </c>
      <c r="R49" s="46">
        <f t="shared" si="10"/>
        <v>15901664</v>
      </c>
      <c r="S49" s="46">
        <f t="shared" si="10"/>
        <v>-1277584</v>
      </c>
      <c r="T49" s="46">
        <f t="shared" si="10"/>
        <v>-986465</v>
      </c>
      <c r="U49" s="46">
        <f t="shared" si="10"/>
        <v>-2764923</v>
      </c>
      <c r="V49" s="46">
        <f t="shared" si="10"/>
        <v>-5028972</v>
      </c>
      <c r="W49" s="46">
        <f t="shared" si="10"/>
        <v>41299814</v>
      </c>
      <c r="X49" s="46">
        <f>IF(F25=F48,0,X25-X48)</f>
        <v>5337670</v>
      </c>
      <c r="Y49" s="46">
        <f t="shared" si="10"/>
        <v>35962144</v>
      </c>
      <c r="Z49" s="47">
        <f>+IF(X49&lt;&gt;0,+(Y49/X49)*100,0)</f>
        <v>673.7423632408897</v>
      </c>
      <c r="AA49" s="44">
        <f>+AA25-AA48</f>
        <v>5337670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38404295</v>
      </c>
      <c r="D5" s="19">
        <f>SUM(D6:D8)</f>
        <v>0</v>
      </c>
      <c r="E5" s="20">
        <f t="shared" si="0"/>
        <v>38765392</v>
      </c>
      <c r="F5" s="21">
        <f t="shared" si="0"/>
        <v>36929224</v>
      </c>
      <c r="G5" s="21">
        <f t="shared" si="0"/>
        <v>13800534</v>
      </c>
      <c r="H5" s="21">
        <f t="shared" si="0"/>
        <v>272396</v>
      </c>
      <c r="I5" s="21">
        <f t="shared" si="0"/>
        <v>157272</v>
      </c>
      <c r="J5" s="21">
        <f t="shared" si="0"/>
        <v>14230202</v>
      </c>
      <c r="K5" s="21">
        <f t="shared" si="0"/>
        <v>770191</v>
      </c>
      <c r="L5" s="21">
        <f t="shared" si="0"/>
        <v>114280</v>
      </c>
      <c r="M5" s="21">
        <f t="shared" si="0"/>
        <v>473212</v>
      </c>
      <c r="N5" s="21">
        <f t="shared" si="0"/>
        <v>1357683</v>
      </c>
      <c r="O5" s="21">
        <f t="shared" si="0"/>
        <v>314339</v>
      </c>
      <c r="P5" s="21">
        <f t="shared" si="0"/>
        <v>1021991</v>
      </c>
      <c r="Q5" s="21">
        <f t="shared" si="0"/>
        <v>114018</v>
      </c>
      <c r="R5" s="21">
        <f t="shared" si="0"/>
        <v>1450348</v>
      </c>
      <c r="S5" s="21">
        <f t="shared" si="0"/>
        <v>261769</v>
      </c>
      <c r="T5" s="21">
        <f t="shared" si="0"/>
        <v>123987</v>
      </c>
      <c r="U5" s="21">
        <f t="shared" si="0"/>
        <v>831672</v>
      </c>
      <c r="V5" s="21">
        <f t="shared" si="0"/>
        <v>1217428</v>
      </c>
      <c r="W5" s="21">
        <f t="shared" si="0"/>
        <v>18255661</v>
      </c>
      <c r="X5" s="21">
        <f t="shared" si="0"/>
        <v>36929224</v>
      </c>
      <c r="Y5" s="21">
        <f t="shared" si="0"/>
        <v>-18673563</v>
      </c>
      <c r="Z5" s="4">
        <f>+IF(X5&lt;&gt;0,+(Y5/X5)*100,0)</f>
        <v>-50.56581475960611</v>
      </c>
      <c r="AA5" s="19">
        <f>SUM(AA6:AA8)</f>
        <v>36929224</v>
      </c>
    </row>
    <row r="6" spans="1:27" ht="12.75">
      <c r="A6" s="5" t="s">
        <v>32</v>
      </c>
      <c r="B6" s="3"/>
      <c r="C6" s="22">
        <v>1998000</v>
      </c>
      <c r="D6" s="22"/>
      <c r="E6" s="23">
        <v>2066000</v>
      </c>
      <c r="F6" s="24">
        <v>2066000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2066000</v>
      </c>
      <c r="Y6" s="24">
        <v>-2066000</v>
      </c>
      <c r="Z6" s="6">
        <v>-100</v>
      </c>
      <c r="AA6" s="22">
        <v>2066000</v>
      </c>
    </row>
    <row r="7" spans="1:27" ht="12.75">
      <c r="A7" s="5" t="s">
        <v>33</v>
      </c>
      <c r="B7" s="3"/>
      <c r="C7" s="25">
        <v>36406295</v>
      </c>
      <c r="D7" s="25"/>
      <c r="E7" s="26">
        <v>36699392</v>
      </c>
      <c r="F7" s="27">
        <v>34863224</v>
      </c>
      <c r="G7" s="27">
        <v>13800534</v>
      </c>
      <c r="H7" s="27">
        <v>272396</v>
      </c>
      <c r="I7" s="27">
        <v>157272</v>
      </c>
      <c r="J7" s="27">
        <v>14230202</v>
      </c>
      <c r="K7" s="27">
        <v>770191</v>
      </c>
      <c r="L7" s="27">
        <v>114280</v>
      </c>
      <c r="M7" s="27">
        <v>473212</v>
      </c>
      <c r="N7" s="27">
        <v>1357683</v>
      </c>
      <c r="O7" s="27">
        <v>314339</v>
      </c>
      <c r="P7" s="27">
        <v>1021991</v>
      </c>
      <c r="Q7" s="27">
        <v>114018</v>
      </c>
      <c r="R7" s="27">
        <v>1450348</v>
      </c>
      <c r="S7" s="27">
        <v>261769</v>
      </c>
      <c r="T7" s="27">
        <v>123987</v>
      </c>
      <c r="U7" s="27">
        <v>831672</v>
      </c>
      <c r="V7" s="27">
        <v>1217428</v>
      </c>
      <c r="W7" s="27">
        <v>18255661</v>
      </c>
      <c r="X7" s="27">
        <v>34863224</v>
      </c>
      <c r="Y7" s="27">
        <v>-16607563</v>
      </c>
      <c r="Z7" s="7">
        <v>-47.64</v>
      </c>
      <c r="AA7" s="25">
        <v>34863224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1517202</v>
      </c>
      <c r="D9" s="19">
        <f>SUM(D10:D14)</f>
        <v>0</v>
      </c>
      <c r="E9" s="20">
        <f t="shared" si="1"/>
        <v>9186900</v>
      </c>
      <c r="F9" s="21">
        <f t="shared" si="1"/>
        <v>9354050</v>
      </c>
      <c r="G9" s="21">
        <f t="shared" si="1"/>
        <v>9725</v>
      </c>
      <c r="H9" s="21">
        <f t="shared" si="1"/>
        <v>10264</v>
      </c>
      <c r="I9" s="21">
        <f t="shared" si="1"/>
        <v>5815</v>
      </c>
      <c r="J9" s="21">
        <f t="shared" si="1"/>
        <v>25804</v>
      </c>
      <c r="K9" s="21">
        <f t="shared" si="1"/>
        <v>621876</v>
      </c>
      <c r="L9" s="21">
        <f t="shared" si="1"/>
        <v>238820</v>
      </c>
      <c r="M9" s="21">
        <f t="shared" si="1"/>
        <v>189984</v>
      </c>
      <c r="N9" s="21">
        <f t="shared" si="1"/>
        <v>1050680</v>
      </c>
      <c r="O9" s="21">
        <f t="shared" si="1"/>
        <v>212752</v>
      </c>
      <c r="P9" s="21">
        <f t="shared" si="1"/>
        <v>170211</v>
      </c>
      <c r="Q9" s="21">
        <f t="shared" si="1"/>
        <v>5380753</v>
      </c>
      <c r="R9" s="21">
        <f t="shared" si="1"/>
        <v>5763716</v>
      </c>
      <c r="S9" s="21">
        <f t="shared" si="1"/>
        <v>206096</v>
      </c>
      <c r="T9" s="21">
        <f t="shared" si="1"/>
        <v>1017</v>
      </c>
      <c r="U9" s="21">
        <f t="shared" si="1"/>
        <v>442</v>
      </c>
      <c r="V9" s="21">
        <f t="shared" si="1"/>
        <v>207555</v>
      </c>
      <c r="W9" s="21">
        <f t="shared" si="1"/>
        <v>7047755</v>
      </c>
      <c r="X9" s="21">
        <f t="shared" si="1"/>
        <v>9354050</v>
      </c>
      <c r="Y9" s="21">
        <f t="shared" si="1"/>
        <v>-2306295</v>
      </c>
      <c r="Z9" s="4">
        <f>+IF(X9&lt;&gt;0,+(Y9/X9)*100,0)</f>
        <v>-24.655576996060528</v>
      </c>
      <c r="AA9" s="19">
        <f>SUM(AA10:AA14)</f>
        <v>9354050</v>
      </c>
    </row>
    <row r="10" spans="1:27" ht="12.75">
      <c r="A10" s="5" t="s">
        <v>36</v>
      </c>
      <c r="B10" s="3"/>
      <c r="C10" s="22">
        <v>1103504</v>
      </c>
      <c r="D10" s="22"/>
      <c r="E10" s="23">
        <v>1166900</v>
      </c>
      <c r="F10" s="24">
        <v>1334050</v>
      </c>
      <c r="G10" s="24">
        <v>3355</v>
      </c>
      <c r="H10" s="24">
        <v>4783</v>
      </c>
      <c r="I10" s="24">
        <v>1954</v>
      </c>
      <c r="J10" s="24">
        <v>10092</v>
      </c>
      <c r="K10" s="24">
        <v>616369</v>
      </c>
      <c r="L10" s="24">
        <v>231556</v>
      </c>
      <c r="M10" s="24">
        <v>175246</v>
      </c>
      <c r="N10" s="24">
        <v>1023171</v>
      </c>
      <c r="O10" s="24">
        <v>185484</v>
      </c>
      <c r="P10" s="24">
        <v>150193</v>
      </c>
      <c r="Q10" s="24">
        <v>30637</v>
      </c>
      <c r="R10" s="24">
        <v>366314</v>
      </c>
      <c r="S10" s="24">
        <v>142216</v>
      </c>
      <c r="T10" s="24">
        <v>1017</v>
      </c>
      <c r="U10" s="24">
        <v>442</v>
      </c>
      <c r="V10" s="24">
        <v>143675</v>
      </c>
      <c r="W10" s="24">
        <v>1543252</v>
      </c>
      <c r="X10" s="24">
        <v>1334050</v>
      </c>
      <c r="Y10" s="24">
        <v>209202</v>
      </c>
      <c r="Z10" s="6">
        <v>15.68</v>
      </c>
      <c r="AA10" s="22">
        <v>1334050</v>
      </c>
    </row>
    <row r="11" spans="1:27" ht="12.75">
      <c r="A11" s="5" t="s">
        <v>37</v>
      </c>
      <c r="B11" s="3"/>
      <c r="C11" s="22">
        <v>413698</v>
      </c>
      <c r="D11" s="22"/>
      <c r="E11" s="23">
        <v>8020000</v>
      </c>
      <c r="F11" s="24">
        <v>8020000</v>
      </c>
      <c r="G11" s="24">
        <v>6370</v>
      </c>
      <c r="H11" s="24">
        <v>5481</v>
      </c>
      <c r="I11" s="24">
        <v>3861</v>
      </c>
      <c r="J11" s="24">
        <v>15712</v>
      </c>
      <c r="K11" s="24">
        <v>5507</v>
      </c>
      <c r="L11" s="24">
        <v>7264</v>
      </c>
      <c r="M11" s="24">
        <v>14738</v>
      </c>
      <c r="N11" s="24">
        <v>27509</v>
      </c>
      <c r="O11" s="24">
        <v>27268</v>
      </c>
      <c r="P11" s="24">
        <v>20018</v>
      </c>
      <c r="Q11" s="24">
        <v>5350116</v>
      </c>
      <c r="R11" s="24">
        <v>5397402</v>
      </c>
      <c r="S11" s="24">
        <v>63880</v>
      </c>
      <c r="T11" s="24"/>
      <c r="U11" s="24"/>
      <c r="V11" s="24">
        <v>63880</v>
      </c>
      <c r="W11" s="24">
        <v>5504503</v>
      </c>
      <c r="X11" s="24">
        <v>8020000</v>
      </c>
      <c r="Y11" s="24">
        <v>-2515497</v>
      </c>
      <c r="Z11" s="6">
        <v>-31.37</v>
      </c>
      <c r="AA11" s="22">
        <v>8020000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4192070</v>
      </c>
      <c r="D15" s="19">
        <f>SUM(D16:D18)</f>
        <v>0</v>
      </c>
      <c r="E15" s="20">
        <f t="shared" si="2"/>
        <v>2865000</v>
      </c>
      <c r="F15" s="21">
        <f t="shared" si="2"/>
        <v>2635000</v>
      </c>
      <c r="G15" s="21">
        <f t="shared" si="2"/>
        <v>7707</v>
      </c>
      <c r="H15" s="21">
        <f t="shared" si="2"/>
        <v>847565</v>
      </c>
      <c r="I15" s="21">
        <f t="shared" si="2"/>
        <v>30343</v>
      </c>
      <c r="J15" s="21">
        <f t="shared" si="2"/>
        <v>885615</v>
      </c>
      <c r="K15" s="21">
        <f t="shared" si="2"/>
        <v>1349463</v>
      </c>
      <c r="L15" s="21">
        <f t="shared" si="2"/>
        <v>123168</v>
      </c>
      <c r="M15" s="21">
        <f t="shared" si="2"/>
        <v>4550</v>
      </c>
      <c r="N15" s="21">
        <f t="shared" si="2"/>
        <v>1477181</v>
      </c>
      <c r="O15" s="21">
        <f t="shared" si="2"/>
        <v>31448</v>
      </c>
      <c r="P15" s="21">
        <f t="shared" si="2"/>
        <v>687</v>
      </c>
      <c r="Q15" s="21">
        <f t="shared" si="2"/>
        <v>0</v>
      </c>
      <c r="R15" s="21">
        <f t="shared" si="2"/>
        <v>32135</v>
      </c>
      <c r="S15" s="21">
        <f t="shared" si="2"/>
        <v>9475</v>
      </c>
      <c r="T15" s="21">
        <f t="shared" si="2"/>
        <v>60999</v>
      </c>
      <c r="U15" s="21">
        <f t="shared" si="2"/>
        <v>18503</v>
      </c>
      <c r="V15" s="21">
        <f t="shared" si="2"/>
        <v>88977</v>
      </c>
      <c r="W15" s="21">
        <f t="shared" si="2"/>
        <v>2483908</v>
      </c>
      <c r="X15" s="21">
        <f t="shared" si="2"/>
        <v>2635000</v>
      </c>
      <c r="Y15" s="21">
        <f t="shared" si="2"/>
        <v>-151092</v>
      </c>
      <c r="Z15" s="4">
        <f>+IF(X15&lt;&gt;0,+(Y15/X15)*100,0)</f>
        <v>-5.734041745730551</v>
      </c>
      <c r="AA15" s="19">
        <f>SUM(AA16:AA18)</f>
        <v>2635000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>
        <v>4037061</v>
      </c>
      <c r="D17" s="22"/>
      <c r="E17" s="23">
        <v>2705000</v>
      </c>
      <c r="F17" s="24">
        <v>2475000</v>
      </c>
      <c r="G17" s="24">
        <v>7707</v>
      </c>
      <c r="H17" s="24">
        <v>814069</v>
      </c>
      <c r="I17" s="24">
        <v>2900</v>
      </c>
      <c r="J17" s="24">
        <v>824676</v>
      </c>
      <c r="K17" s="24">
        <v>1349246</v>
      </c>
      <c r="L17" s="24">
        <v>123168</v>
      </c>
      <c r="M17" s="24">
        <v>4550</v>
      </c>
      <c r="N17" s="24">
        <v>1476964</v>
      </c>
      <c r="O17" s="24">
        <v>31100</v>
      </c>
      <c r="P17" s="24"/>
      <c r="Q17" s="24"/>
      <c r="R17" s="24">
        <v>31100</v>
      </c>
      <c r="S17" s="24">
        <v>9475</v>
      </c>
      <c r="T17" s="24">
        <v>60999</v>
      </c>
      <c r="U17" s="24">
        <v>18503</v>
      </c>
      <c r="V17" s="24">
        <v>88977</v>
      </c>
      <c r="W17" s="24">
        <v>2421717</v>
      </c>
      <c r="X17" s="24">
        <v>2475000</v>
      </c>
      <c r="Y17" s="24">
        <v>-53283</v>
      </c>
      <c r="Z17" s="6">
        <v>-2.15</v>
      </c>
      <c r="AA17" s="22">
        <v>2475000</v>
      </c>
    </row>
    <row r="18" spans="1:27" ht="12.75">
      <c r="A18" s="5" t="s">
        <v>44</v>
      </c>
      <c r="B18" s="3"/>
      <c r="C18" s="22">
        <v>155009</v>
      </c>
      <c r="D18" s="22"/>
      <c r="E18" s="23">
        <v>160000</v>
      </c>
      <c r="F18" s="24">
        <v>160000</v>
      </c>
      <c r="G18" s="24"/>
      <c r="H18" s="24">
        <v>33496</v>
      </c>
      <c r="I18" s="24">
        <v>27443</v>
      </c>
      <c r="J18" s="24">
        <v>60939</v>
      </c>
      <c r="K18" s="24">
        <v>217</v>
      </c>
      <c r="L18" s="24"/>
      <c r="M18" s="24"/>
      <c r="N18" s="24">
        <v>217</v>
      </c>
      <c r="O18" s="24">
        <v>348</v>
      </c>
      <c r="P18" s="24">
        <v>687</v>
      </c>
      <c r="Q18" s="24"/>
      <c r="R18" s="24">
        <v>1035</v>
      </c>
      <c r="S18" s="24"/>
      <c r="T18" s="24"/>
      <c r="U18" s="24"/>
      <c r="V18" s="24"/>
      <c r="W18" s="24">
        <v>62191</v>
      </c>
      <c r="X18" s="24">
        <v>160000</v>
      </c>
      <c r="Y18" s="24">
        <v>-97809</v>
      </c>
      <c r="Z18" s="6">
        <v>-61.13</v>
      </c>
      <c r="AA18" s="22">
        <v>160000</v>
      </c>
    </row>
    <row r="19" spans="1:27" ht="12.75">
      <c r="A19" s="2" t="s">
        <v>45</v>
      </c>
      <c r="B19" s="8"/>
      <c r="C19" s="19">
        <f aca="true" t="shared" si="3" ref="C19:Y19">SUM(C20:C23)</f>
        <v>117126205</v>
      </c>
      <c r="D19" s="19">
        <f>SUM(D20:D23)</f>
        <v>0</v>
      </c>
      <c r="E19" s="20">
        <f t="shared" si="3"/>
        <v>110993342</v>
      </c>
      <c r="F19" s="21">
        <f t="shared" si="3"/>
        <v>140943589</v>
      </c>
      <c r="G19" s="21">
        <f t="shared" si="3"/>
        <v>3634616</v>
      </c>
      <c r="H19" s="21">
        <f t="shared" si="3"/>
        <v>4137661</v>
      </c>
      <c r="I19" s="21">
        <f t="shared" si="3"/>
        <v>4034836</v>
      </c>
      <c r="J19" s="21">
        <f t="shared" si="3"/>
        <v>11807113</v>
      </c>
      <c r="K19" s="21">
        <f t="shared" si="3"/>
        <v>10986053</v>
      </c>
      <c r="L19" s="21">
        <f t="shared" si="3"/>
        <v>11446507</v>
      </c>
      <c r="M19" s="21">
        <f t="shared" si="3"/>
        <v>6937155</v>
      </c>
      <c r="N19" s="21">
        <f t="shared" si="3"/>
        <v>29369715</v>
      </c>
      <c r="O19" s="21">
        <f t="shared" si="3"/>
        <v>4502824</v>
      </c>
      <c r="P19" s="21">
        <f t="shared" si="3"/>
        <v>6859383</v>
      </c>
      <c r="Q19" s="21">
        <f t="shared" si="3"/>
        <v>25785409</v>
      </c>
      <c r="R19" s="21">
        <f t="shared" si="3"/>
        <v>37147616</v>
      </c>
      <c r="S19" s="21">
        <f t="shared" si="3"/>
        <v>11067662</v>
      </c>
      <c r="T19" s="21">
        <f t="shared" si="3"/>
        <v>3537822</v>
      </c>
      <c r="U19" s="21">
        <f t="shared" si="3"/>
        <v>3885458</v>
      </c>
      <c r="V19" s="21">
        <f t="shared" si="3"/>
        <v>18490942</v>
      </c>
      <c r="W19" s="21">
        <f t="shared" si="3"/>
        <v>96815386</v>
      </c>
      <c r="X19" s="21">
        <f t="shared" si="3"/>
        <v>140943589</v>
      </c>
      <c r="Y19" s="21">
        <f t="shared" si="3"/>
        <v>-44128203</v>
      </c>
      <c r="Z19" s="4">
        <f>+IF(X19&lt;&gt;0,+(Y19/X19)*100,0)</f>
        <v>-31.309123964481987</v>
      </c>
      <c r="AA19" s="19">
        <f>SUM(AA20:AA23)</f>
        <v>140943589</v>
      </c>
    </row>
    <row r="20" spans="1:27" ht="12.75">
      <c r="A20" s="5" t="s">
        <v>46</v>
      </c>
      <c r="B20" s="3"/>
      <c r="C20" s="22">
        <v>24403606</v>
      </c>
      <c r="D20" s="22"/>
      <c r="E20" s="23">
        <v>33899437</v>
      </c>
      <c r="F20" s="24">
        <v>28060163</v>
      </c>
      <c r="G20" s="24">
        <v>2061832</v>
      </c>
      <c r="H20" s="24">
        <v>2361406</v>
      </c>
      <c r="I20" s="24">
        <v>2384237</v>
      </c>
      <c r="J20" s="24">
        <v>6807475</v>
      </c>
      <c r="K20" s="24">
        <v>2125418</v>
      </c>
      <c r="L20" s="24">
        <v>2680025</v>
      </c>
      <c r="M20" s="24">
        <v>1887877</v>
      </c>
      <c r="N20" s="24">
        <v>6693320</v>
      </c>
      <c r="O20" s="24">
        <v>2532565</v>
      </c>
      <c r="P20" s="24">
        <v>2449672</v>
      </c>
      <c r="Q20" s="24">
        <v>2328005</v>
      </c>
      <c r="R20" s="24">
        <v>7310242</v>
      </c>
      <c r="S20" s="24">
        <v>2240704</v>
      </c>
      <c r="T20" s="24">
        <v>1968175</v>
      </c>
      <c r="U20" s="24">
        <v>2409566</v>
      </c>
      <c r="V20" s="24">
        <v>6618445</v>
      </c>
      <c r="W20" s="24">
        <v>27429482</v>
      </c>
      <c r="X20" s="24">
        <v>28060163</v>
      </c>
      <c r="Y20" s="24">
        <v>-630681</v>
      </c>
      <c r="Z20" s="6">
        <v>-2.25</v>
      </c>
      <c r="AA20" s="22">
        <v>28060163</v>
      </c>
    </row>
    <row r="21" spans="1:27" ht="12.75">
      <c r="A21" s="5" t="s">
        <v>47</v>
      </c>
      <c r="B21" s="3"/>
      <c r="C21" s="22">
        <v>74628941</v>
      </c>
      <c r="D21" s="22"/>
      <c r="E21" s="23">
        <v>56808547</v>
      </c>
      <c r="F21" s="24">
        <v>92977269</v>
      </c>
      <c r="G21" s="24">
        <v>778263</v>
      </c>
      <c r="H21" s="24">
        <v>832707</v>
      </c>
      <c r="I21" s="24">
        <v>786193</v>
      </c>
      <c r="J21" s="24">
        <v>2397163</v>
      </c>
      <c r="K21" s="24">
        <v>7942888</v>
      </c>
      <c r="L21" s="24">
        <v>7706065</v>
      </c>
      <c r="M21" s="24">
        <v>4095878</v>
      </c>
      <c r="N21" s="24">
        <v>19744831</v>
      </c>
      <c r="O21" s="24">
        <v>1116708</v>
      </c>
      <c r="P21" s="24">
        <v>3487320</v>
      </c>
      <c r="Q21" s="24">
        <v>22416725</v>
      </c>
      <c r="R21" s="24">
        <v>27020753</v>
      </c>
      <c r="S21" s="24">
        <v>7988444</v>
      </c>
      <c r="T21" s="24">
        <v>782123</v>
      </c>
      <c r="U21" s="24">
        <v>661414</v>
      </c>
      <c r="V21" s="24">
        <v>9431981</v>
      </c>
      <c r="W21" s="24">
        <v>58594728</v>
      </c>
      <c r="X21" s="24">
        <v>92977269</v>
      </c>
      <c r="Y21" s="24">
        <v>-34382541</v>
      </c>
      <c r="Z21" s="6">
        <v>-36.98</v>
      </c>
      <c r="AA21" s="22">
        <v>92977269</v>
      </c>
    </row>
    <row r="22" spans="1:27" ht="12.75">
      <c r="A22" s="5" t="s">
        <v>48</v>
      </c>
      <c r="B22" s="3"/>
      <c r="C22" s="25">
        <v>10739305</v>
      </c>
      <c r="D22" s="25"/>
      <c r="E22" s="26">
        <v>8728201</v>
      </c>
      <c r="F22" s="27">
        <v>8352688</v>
      </c>
      <c r="G22" s="27">
        <v>332370</v>
      </c>
      <c r="H22" s="27">
        <v>473392</v>
      </c>
      <c r="I22" s="27">
        <v>424299</v>
      </c>
      <c r="J22" s="27">
        <v>1230061</v>
      </c>
      <c r="K22" s="27">
        <v>396554</v>
      </c>
      <c r="L22" s="27">
        <v>407271</v>
      </c>
      <c r="M22" s="27">
        <v>390407</v>
      </c>
      <c r="N22" s="27">
        <v>1194232</v>
      </c>
      <c r="O22" s="27">
        <v>381625</v>
      </c>
      <c r="P22" s="27">
        <v>379932</v>
      </c>
      <c r="Q22" s="27">
        <v>432043</v>
      </c>
      <c r="R22" s="27">
        <v>1193600</v>
      </c>
      <c r="S22" s="27">
        <v>400687</v>
      </c>
      <c r="T22" s="27">
        <v>362375</v>
      </c>
      <c r="U22" s="27">
        <v>369034</v>
      </c>
      <c r="V22" s="27">
        <v>1132096</v>
      </c>
      <c r="W22" s="27">
        <v>4749989</v>
      </c>
      <c r="X22" s="27">
        <v>8352688</v>
      </c>
      <c r="Y22" s="27">
        <v>-3602699</v>
      </c>
      <c r="Z22" s="7">
        <v>-43.13</v>
      </c>
      <c r="AA22" s="25">
        <v>8352688</v>
      </c>
    </row>
    <row r="23" spans="1:27" ht="12.75">
      <c r="A23" s="5" t="s">
        <v>49</v>
      </c>
      <c r="B23" s="3"/>
      <c r="C23" s="22">
        <v>7354353</v>
      </c>
      <c r="D23" s="22"/>
      <c r="E23" s="23">
        <v>11557157</v>
      </c>
      <c r="F23" s="24">
        <v>11553469</v>
      </c>
      <c r="G23" s="24">
        <v>462151</v>
      </c>
      <c r="H23" s="24">
        <v>470156</v>
      </c>
      <c r="I23" s="24">
        <v>440107</v>
      </c>
      <c r="J23" s="24">
        <v>1372414</v>
      </c>
      <c r="K23" s="24">
        <v>521193</v>
      </c>
      <c r="L23" s="24">
        <v>653146</v>
      </c>
      <c r="M23" s="24">
        <v>562993</v>
      </c>
      <c r="N23" s="24">
        <v>1737332</v>
      </c>
      <c r="O23" s="24">
        <v>471926</v>
      </c>
      <c r="P23" s="24">
        <v>542459</v>
      </c>
      <c r="Q23" s="24">
        <v>608636</v>
      </c>
      <c r="R23" s="24">
        <v>1623021</v>
      </c>
      <c r="S23" s="24">
        <v>437827</v>
      </c>
      <c r="T23" s="24">
        <v>425149</v>
      </c>
      <c r="U23" s="24">
        <v>445444</v>
      </c>
      <c r="V23" s="24">
        <v>1308420</v>
      </c>
      <c r="W23" s="24">
        <v>6041187</v>
      </c>
      <c r="X23" s="24">
        <v>11553469</v>
      </c>
      <c r="Y23" s="24">
        <v>-5512282</v>
      </c>
      <c r="Z23" s="6">
        <v>-47.71</v>
      </c>
      <c r="AA23" s="22">
        <v>11553469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161239772</v>
      </c>
      <c r="D25" s="40">
        <f>+D5+D9+D15+D19+D24</f>
        <v>0</v>
      </c>
      <c r="E25" s="41">
        <f t="shared" si="4"/>
        <v>161810634</v>
      </c>
      <c r="F25" s="42">
        <f t="shared" si="4"/>
        <v>189861863</v>
      </c>
      <c r="G25" s="42">
        <f t="shared" si="4"/>
        <v>17452582</v>
      </c>
      <c r="H25" s="42">
        <f t="shared" si="4"/>
        <v>5267886</v>
      </c>
      <c r="I25" s="42">
        <f t="shared" si="4"/>
        <v>4228266</v>
      </c>
      <c r="J25" s="42">
        <f t="shared" si="4"/>
        <v>26948734</v>
      </c>
      <c r="K25" s="42">
        <f t="shared" si="4"/>
        <v>13727583</v>
      </c>
      <c r="L25" s="42">
        <f t="shared" si="4"/>
        <v>11922775</v>
      </c>
      <c r="M25" s="42">
        <f t="shared" si="4"/>
        <v>7604901</v>
      </c>
      <c r="N25" s="42">
        <f t="shared" si="4"/>
        <v>33255259</v>
      </c>
      <c r="O25" s="42">
        <f t="shared" si="4"/>
        <v>5061363</v>
      </c>
      <c r="P25" s="42">
        <f t="shared" si="4"/>
        <v>8052272</v>
      </c>
      <c r="Q25" s="42">
        <f t="shared" si="4"/>
        <v>31280180</v>
      </c>
      <c r="R25" s="42">
        <f t="shared" si="4"/>
        <v>44393815</v>
      </c>
      <c r="S25" s="42">
        <f t="shared" si="4"/>
        <v>11545002</v>
      </c>
      <c r="T25" s="42">
        <f t="shared" si="4"/>
        <v>3723825</v>
      </c>
      <c r="U25" s="42">
        <f t="shared" si="4"/>
        <v>4736075</v>
      </c>
      <c r="V25" s="42">
        <f t="shared" si="4"/>
        <v>20004902</v>
      </c>
      <c r="W25" s="42">
        <f t="shared" si="4"/>
        <v>124602710</v>
      </c>
      <c r="X25" s="42">
        <f t="shared" si="4"/>
        <v>189861863</v>
      </c>
      <c r="Y25" s="42">
        <f t="shared" si="4"/>
        <v>-65259153</v>
      </c>
      <c r="Z25" s="43">
        <f>+IF(X25&lt;&gt;0,+(Y25/X25)*100,0)</f>
        <v>-34.371912278138765</v>
      </c>
      <c r="AA25" s="40">
        <f>+AA5+AA9+AA15+AA19+AA24</f>
        <v>189861863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31800627</v>
      </c>
      <c r="D28" s="19">
        <f>SUM(D29:D31)</f>
        <v>0</v>
      </c>
      <c r="E28" s="20">
        <f t="shared" si="5"/>
        <v>37157697</v>
      </c>
      <c r="F28" s="21">
        <f t="shared" si="5"/>
        <v>37229222</v>
      </c>
      <c r="G28" s="21">
        <f t="shared" si="5"/>
        <v>1913401</v>
      </c>
      <c r="H28" s="21">
        <f t="shared" si="5"/>
        <v>1952952</v>
      </c>
      <c r="I28" s="21">
        <f t="shared" si="5"/>
        <v>2005895</v>
      </c>
      <c r="J28" s="21">
        <f t="shared" si="5"/>
        <v>5872248</v>
      </c>
      <c r="K28" s="21">
        <f t="shared" si="5"/>
        <v>2776882</v>
      </c>
      <c r="L28" s="21">
        <f t="shared" si="5"/>
        <v>2502349</v>
      </c>
      <c r="M28" s="21">
        <f t="shared" si="5"/>
        <v>2820512</v>
      </c>
      <c r="N28" s="21">
        <f t="shared" si="5"/>
        <v>8099743</v>
      </c>
      <c r="O28" s="21">
        <f t="shared" si="5"/>
        <v>1870683</v>
      </c>
      <c r="P28" s="21">
        <f t="shared" si="5"/>
        <v>4711747</v>
      </c>
      <c r="Q28" s="21">
        <f t="shared" si="5"/>
        <v>2632154</v>
      </c>
      <c r="R28" s="21">
        <f t="shared" si="5"/>
        <v>9214584</v>
      </c>
      <c r="S28" s="21">
        <f t="shared" si="5"/>
        <v>2000057</v>
      </c>
      <c r="T28" s="21">
        <f t="shared" si="5"/>
        <v>1790536</v>
      </c>
      <c r="U28" s="21">
        <f t="shared" si="5"/>
        <v>1960108</v>
      </c>
      <c r="V28" s="21">
        <f t="shared" si="5"/>
        <v>5750701</v>
      </c>
      <c r="W28" s="21">
        <f t="shared" si="5"/>
        <v>28937276</v>
      </c>
      <c r="X28" s="21">
        <f t="shared" si="5"/>
        <v>37229222</v>
      </c>
      <c r="Y28" s="21">
        <f t="shared" si="5"/>
        <v>-8291946</v>
      </c>
      <c r="Z28" s="4">
        <f>+IF(X28&lt;&gt;0,+(Y28/X28)*100,0)</f>
        <v>-22.272681389903877</v>
      </c>
      <c r="AA28" s="19">
        <f>SUM(AA29:AA31)</f>
        <v>37229222</v>
      </c>
    </row>
    <row r="29" spans="1:27" ht="12.75">
      <c r="A29" s="5" t="s">
        <v>32</v>
      </c>
      <c r="B29" s="3"/>
      <c r="C29" s="22">
        <v>11166884</v>
      </c>
      <c r="D29" s="22"/>
      <c r="E29" s="23">
        <v>12763104</v>
      </c>
      <c r="F29" s="24">
        <v>12586811</v>
      </c>
      <c r="G29" s="24">
        <v>498007</v>
      </c>
      <c r="H29" s="24">
        <v>584084</v>
      </c>
      <c r="I29" s="24">
        <v>530511</v>
      </c>
      <c r="J29" s="24">
        <v>1612602</v>
      </c>
      <c r="K29" s="24">
        <v>528594</v>
      </c>
      <c r="L29" s="24">
        <v>615488</v>
      </c>
      <c r="M29" s="24">
        <v>700675</v>
      </c>
      <c r="N29" s="24">
        <v>1844757</v>
      </c>
      <c r="O29" s="24">
        <v>492031</v>
      </c>
      <c r="P29" s="24">
        <v>3373552</v>
      </c>
      <c r="Q29" s="24">
        <v>541142</v>
      </c>
      <c r="R29" s="24">
        <v>4406725</v>
      </c>
      <c r="S29" s="24">
        <v>576379</v>
      </c>
      <c r="T29" s="24">
        <v>478806</v>
      </c>
      <c r="U29" s="24">
        <v>490504</v>
      </c>
      <c r="V29" s="24">
        <v>1545689</v>
      </c>
      <c r="W29" s="24">
        <v>9409773</v>
      </c>
      <c r="X29" s="24">
        <v>12586811</v>
      </c>
      <c r="Y29" s="24">
        <v>-3177038</v>
      </c>
      <c r="Z29" s="6">
        <v>-25.24</v>
      </c>
      <c r="AA29" s="22">
        <v>12586811</v>
      </c>
    </row>
    <row r="30" spans="1:27" ht="12.75">
      <c r="A30" s="5" t="s">
        <v>33</v>
      </c>
      <c r="B30" s="3"/>
      <c r="C30" s="25">
        <v>18584023</v>
      </c>
      <c r="D30" s="25"/>
      <c r="E30" s="26">
        <v>22389667</v>
      </c>
      <c r="F30" s="27">
        <v>22637485</v>
      </c>
      <c r="G30" s="27">
        <v>1324971</v>
      </c>
      <c r="H30" s="27">
        <v>1231891</v>
      </c>
      <c r="I30" s="27">
        <v>1242891</v>
      </c>
      <c r="J30" s="27">
        <v>3799753</v>
      </c>
      <c r="K30" s="27">
        <v>1799552</v>
      </c>
      <c r="L30" s="27">
        <v>1770819</v>
      </c>
      <c r="M30" s="27">
        <v>1732069</v>
      </c>
      <c r="N30" s="27">
        <v>5302440</v>
      </c>
      <c r="O30" s="27">
        <v>1194421</v>
      </c>
      <c r="P30" s="27">
        <v>1219479</v>
      </c>
      <c r="Q30" s="27">
        <v>1988346</v>
      </c>
      <c r="R30" s="27">
        <v>4402246</v>
      </c>
      <c r="S30" s="27">
        <v>1325047</v>
      </c>
      <c r="T30" s="27">
        <v>1212661</v>
      </c>
      <c r="U30" s="27">
        <v>1362931</v>
      </c>
      <c r="V30" s="27">
        <v>3900639</v>
      </c>
      <c r="W30" s="27">
        <v>17405078</v>
      </c>
      <c r="X30" s="27">
        <v>22637485</v>
      </c>
      <c r="Y30" s="27">
        <v>-5232407</v>
      </c>
      <c r="Z30" s="7">
        <v>-23.11</v>
      </c>
      <c r="AA30" s="25">
        <v>22637485</v>
      </c>
    </row>
    <row r="31" spans="1:27" ht="12.75">
      <c r="A31" s="5" t="s">
        <v>34</v>
      </c>
      <c r="B31" s="3"/>
      <c r="C31" s="22">
        <v>2049720</v>
      </c>
      <c r="D31" s="22"/>
      <c r="E31" s="23">
        <v>2004926</v>
      </c>
      <c r="F31" s="24">
        <v>2004926</v>
      </c>
      <c r="G31" s="24">
        <v>90423</v>
      </c>
      <c r="H31" s="24">
        <v>136977</v>
      </c>
      <c r="I31" s="24">
        <v>232493</v>
      </c>
      <c r="J31" s="24">
        <v>459893</v>
      </c>
      <c r="K31" s="24">
        <v>448736</v>
      </c>
      <c r="L31" s="24">
        <v>116042</v>
      </c>
      <c r="M31" s="24">
        <v>387768</v>
      </c>
      <c r="N31" s="24">
        <v>952546</v>
      </c>
      <c r="O31" s="24">
        <v>184231</v>
      </c>
      <c r="P31" s="24">
        <v>118716</v>
      </c>
      <c r="Q31" s="24">
        <v>102666</v>
      </c>
      <c r="R31" s="24">
        <v>405613</v>
      </c>
      <c r="S31" s="24">
        <v>98631</v>
      </c>
      <c r="T31" s="24">
        <v>99069</v>
      </c>
      <c r="U31" s="24">
        <v>106673</v>
      </c>
      <c r="V31" s="24">
        <v>304373</v>
      </c>
      <c r="W31" s="24">
        <v>2122425</v>
      </c>
      <c r="X31" s="24">
        <v>2004926</v>
      </c>
      <c r="Y31" s="24">
        <v>117499</v>
      </c>
      <c r="Z31" s="6">
        <v>5.86</v>
      </c>
      <c r="AA31" s="22">
        <v>2004926</v>
      </c>
    </row>
    <row r="32" spans="1:27" ht="12.75">
      <c r="A32" s="2" t="s">
        <v>35</v>
      </c>
      <c r="B32" s="3"/>
      <c r="C32" s="19">
        <f aca="true" t="shared" si="6" ref="C32:Y32">SUM(C33:C37)</f>
        <v>4344071</v>
      </c>
      <c r="D32" s="19">
        <f>SUM(D33:D37)</f>
        <v>0</v>
      </c>
      <c r="E32" s="20">
        <f t="shared" si="6"/>
        <v>3864662</v>
      </c>
      <c r="F32" s="21">
        <f t="shared" si="6"/>
        <v>3663571</v>
      </c>
      <c r="G32" s="21">
        <f t="shared" si="6"/>
        <v>170095</v>
      </c>
      <c r="H32" s="21">
        <f t="shared" si="6"/>
        <v>161670</v>
      </c>
      <c r="I32" s="21">
        <f t="shared" si="6"/>
        <v>192968</v>
      </c>
      <c r="J32" s="21">
        <f t="shared" si="6"/>
        <v>524733</v>
      </c>
      <c r="K32" s="21">
        <f t="shared" si="6"/>
        <v>197549</v>
      </c>
      <c r="L32" s="21">
        <f t="shared" si="6"/>
        <v>254669</v>
      </c>
      <c r="M32" s="21">
        <f t="shared" si="6"/>
        <v>214984</v>
      </c>
      <c r="N32" s="21">
        <f t="shared" si="6"/>
        <v>667202</v>
      </c>
      <c r="O32" s="21">
        <f t="shared" si="6"/>
        <v>216621</v>
      </c>
      <c r="P32" s="21">
        <f t="shared" si="6"/>
        <v>181683</v>
      </c>
      <c r="Q32" s="21">
        <f t="shared" si="6"/>
        <v>237725</v>
      </c>
      <c r="R32" s="21">
        <f t="shared" si="6"/>
        <v>636029</v>
      </c>
      <c r="S32" s="21">
        <f t="shared" si="6"/>
        <v>169988</v>
      </c>
      <c r="T32" s="21">
        <f t="shared" si="6"/>
        <v>224857</v>
      </c>
      <c r="U32" s="21">
        <f t="shared" si="6"/>
        <v>231127</v>
      </c>
      <c r="V32" s="21">
        <f t="shared" si="6"/>
        <v>625972</v>
      </c>
      <c r="W32" s="21">
        <f t="shared" si="6"/>
        <v>2453936</v>
      </c>
      <c r="X32" s="21">
        <f t="shared" si="6"/>
        <v>3663571</v>
      </c>
      <c r="Y32" s="21">
        <f t="shared" si="6"/>
        <v>-1209635</v>
      </c>
      <c r="Z32" s="4">
        <f>+IF(X32&lt;&gt;0,+(Y32/X32)*100,0)</f>
        <v>-33.017921585251116</v>
      </c>
      <c r="AA32" s="19">
        <f>SUM(AA33:AA37)</f>
        <v>3663571</v>
      </c>
    </row>
    <row r="33" spans="1:27" ht="12.75">
      <c r="A33" s="5" t="s">
        <v>36</v>
      </c>
      <c r="B33" s="3"/>
      <c r="C33" s="22">
        <v>3048794</v>
      </c>
      <c r="D33" s="22"/>
      <c r="E33" s="23">
        <v>2437683</v>
      </c>
      <c r="F33" s="24">
        <v>2848750</v>
      </c>
      <c r="G33" s="24">
        <v>155598</v>
      </c>
      <c r="H33" s="24">
        <v>147424</v>
      </c>
      <c r="I33" s="24">
        <v>160438</v>
      </c>
      <c r="J33" s="24">
        <v>463460</v>
      </c>
      <c r="K33" s="24">
        <v>164736</v>
      </c>
      <c r="L33" s="24">
        <v>230424</v>
      </c>
      <c r="M33" s="24">
        <v>189432</v>
      </c>
      <c r="N33" s="24">
        <v>584592</v>
      </c>
      <c r="O33" s="24">
        <v>184825</v>
      </c>
      <c r="P33" s="24">
        <v>148820</v>
      </c>
      <c r="Q33" s="24">
        <v>204231</v>
      </c>
      <c r="R33" s="24">
        <v>537876</v>
      </c>
      <c r="S33" s="24">
        <v>157983</v>
      </c>
      <c r="T33" s="24">
        <v>202677</v>
      </c>
      <c r="U33" s="24">
        <v>183176</v>
      </c>
      <c r="V33" s="24">
        <v>543836</v>
      </c>
      <c r="W33" s="24">
        <v>2129764</v>
      </c>
      <c r="X33" s="24">
        <v>2848750</v>
      </c>
      <c r="Y33" s="24">
        <v>-718986</v>
      </c>
      <c r="Z33" s="6">
        <v>-25.24</v>
      </c>
      <c r="AA33" s="22">
        <v>2848750</v>
      </c>
    </row>
    <row r="34" spans="1:27" ht="12.75">
      <c r="A34" s="5" t="s">
        <v>37</v>
      </c>
      <c r="B34" s="3"/>
      <c r="C34" s="22">
        <v>1295277</v>
      </c>
      <c r="D34" s="22"/>
      <c r="E34" s="23">
        <v>1426979</v>
      </c>
      <c r="F34" s="24">
        <v>814821</v>
      </c>
      <c r="G34" s="24">
        <v>14497</v>
      </c>
      <c r="H34" s="24">
        <v>14246</v>
      </c>
      <c r="I34" s="24">
        <v>32530</v>
      </c>
      <c r="J34" s="24">
        <v>61273</v>
      </c>
      <c r="K34" s="24">
        <v>32813</v>
      </c>
      <c r="L34" s="24">
        <v>24245</v>
      </c>
      <c r="M34" s="24">
        <v>25552</v>
      </c>
      <c r="N34" s="24">
        <v>82610</v>
      </c>
      <c r="O34" s="24">
        <v>31796</v>
      </c>
      <c r="P34" s="24">
        <v>32863</v>
      </c>
      <c r="Q34" s="24">
        <v>33494</v>
      </c>
      <c r="R34" s="24">
        <v>98153</v>
      </c>
      <c r="S34" s="24">
        <v>12005</v>
      </c>
      <c r="T34" s="24">
        <v>22180</v>
      </c>
      <c r="U34" s="24">
        <v>47951</v>
      </c>
      <c r="V34" s="24">
        <v>82136</v>
      </c>
      <c r="W34" s="24">
        <v>324172</v>
      </c>
      <c r="X34" s="24">
        <v>814821</v>
      </c>
      <c r="Y34" s="24">
        <v>-490649</v>
      </c>
      <c r="Z34" s="6">
        <v>-60.22</v>
      </c>
      <c r="AA34" s="22">
        <v>814821</v>
      </c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10394907</v>
      </c>
      <c r="D38" s="19">
        <f>SUM(D39:D41)</f>
        <v>0</v>
      </c>
      <c r="E38" s="20">
        <f t="shared" si="7"/>
        <v>9283030</v>
      </c>
      <c r="F38" s="21">
        <f t="shared" si="7"/>
        <v>9249712</v>
      </c>
      <c r="G38" s="21">
        <f t="shared" si="7"/>
        <v>568727</v>
      </c>
      <c r="H38" s="21">
        <f t="shared" si="7"/>
        <v>534354</v>
      </c>
      <c r="I38" s="21">
        <f t="shared" si="7"/>
        <v>738853</v>
      </c>
      <c r="J38" s="21">
        <f t="shared" si="7"/>
        <v>1841934</v>
      </c>
      <c r="K38" s="21">
        <f t="shared" si="7"/>
        <v>675061</v>
      </c>
      <c r="L38" s="21">
        <f t="shared" si="7"/>
        <v>712399</v>
      </c>
      <c r="M38" s="21">
        <f t="shared" si="7"/>
        <v>566857</v>
      </c>
      <c r="N38" s="21">
        <f t="shared" si="7"/>
        <v>1954317</v>
      </c>
      <c r="O38" s="21">
        <f t="shared" si="7"/>
        <v>482508</v>
      </c>
      <c r="P38" s="21">
        <f t="shared" si="7"/>
        <v>765605</v>
      </c>
      <c r="Q38" s="21">
        <f t="shared" si="7"/>
        <v>622725</v>
      </c>
      <c r="R38" s="21">
        <f t="shared" si="7"/>
        <v>1870838</v>
      </c>
      <c r="S38" s="21">
        <f t="shared" si="7"/>
        <v>472225</v>
      </c>
      <c r="T38" s="21">
        <f t="shared" si="7"/>
        <v>731629</v>
      </c>
      <c r="U38" s="21">
        <f t="shared" si="7"/>
        <v>1045700</v>
      </c>
      <c r="V38" s="21">
        <f t="shared" si="7"/>
        <v>2249554</v>
      </c>
      <c r="W38" s="21">
        <f t="shared" si="7"/>
        <v>7916643</v>
      </c>
      <c r="X38" s="21">
        <f t="shared" si="7"/>
        <v>9249712</v>
      </c>
      <c r="Y38" s="21">
        <f t="shared" si="7"/>
        <v>-1333069</v>
      </c>
      <c r="Z38" s="4">
        <f>+IF(X38&lt;&gt;0,+(Y38/X38)*100,0)</f>
        <v>-14.412005476494835</v>
      </c>
      <c r="AA38" s="19">
        <f>SUM(AA39:AA41)</f>
        <v>9249712</v>
      </c>
    </row>
    <row r="39" spans="1:27" ht="12.75">
      <c r="A39" s="5" t="s">
        <v>42</v>
      </c>
      <c r="B39" s="3"/>
      <c r="C39" s="22">
        <v>1560854</v>
      </c>
      <c r="D39" s="22"/>
      <c r="E39" s="23">
        <v>2029212</v>
      </c>
      <c r="F39" s="24">
        <v>1993730</v>
      </c>
      <c r="G39" s="24">
        <v>134587</v>
      </c>
      <c r="H39" s="24">
        <v>131111</v>
      </c>
      <c r="I39" s="24">
        <v>129051</v>
      </c>
      <c r="J39" s="24">
        <v>394749</v>
      </c>
      <c r="K39" s="24">
        <v>129064</v>
      </c>
      <c r="L39" s="24">
        <v>193474</v>
      </c>
      <c r="M39" s="24">
        <v>153041</v>
      </c>
      <c r="N39" s="24">
        <v>475579</v>
      </c>
      <c r="O39" s="24">
        <v>149292</v>
      </c>
      <c r="P39" s="24">
        <v>146433</v>
      </c>
      <c r="Q39" s="24">
        <v>146619</v>
      </c>
      <c r="R39" s="24">
        <v>442344</v>
      </c>
      <c r="S39" s="24">
        <v>145012</v>
      </c>
      <c r="T39" s="24">
        <v>146681</v>
      </c>
      <c r="U39" s="24">
        <v>150920</v>
      </c>
      <c r="V39" s="24">
        <v>442613</v>
      </c>
      <c r="W39" s="24">
        <v>1755285</v>
      </c>
      <c r="X39" s="24">
        <v>1993730</v>
      </c>
      <c r="Y39" s="24">
        <v>-238445</v>
      </c>
      <c r="Z39" s="6">
        <v>-11.96</v>
      </c>
      <c r="AA39" s="22">
        <v>1993730</v>
      </c>
    </row>
    <row r="40" spans="1:27" ht="12.75">
      <c r="A40" s="5" t="s">
        <v>43</v>
      </c>
      <c r="B40" s="3"/>
      <c r="C40" s="22">
        <v>8779441</v>
      </c>
      <c r="D40" s="22"/>
      <c r="E40" s="23">
        <v>7184345</v>
      </c>
      <c r="F40" s="24">
        <v>7206550</v>
      </c>
      <c r="G40" s="24">
        <v>434089</v>
      </c>
      <c r="H40" s="24">
        <v>403192</v>
      </c>
      <c r="I40" s="24">
        <v>604681</v>
      </c>
      <c r="J40" s="24">
        <v>1441962</v>
      </c>
      <c r="K40" s="24">
        <v>545976</v>
      </c>
      <c r="L40" s="24">
        <v>518925</v>
      </c>
      <c r="M40" s="24">
        <v>413816</v>
      </c>
      <c r="N40" s="24">
        <v>1478717</v>
      </c>
      <c r="O40" s="24">
        <v>333216</v>
      </c>
      <c r="P40" s="24">
        <v>619172</v>
      </c>
      <c r="Q40" s="24">
        <v>475063</v>
      </c>
      <c r="R40" s="24">
        <v>1427451</v>
      </c>
      <c r="S40" s="24">
        <v>327213</v>
      </c>
      <c r="T40" s="24">
        <v>583661</v>
      </c>
      <c r="U40" s="24">
        <v>894303</v>
      </c>
      <c r="V40" s="24">
        <v>1805177</v>
      </c>
      <c r="W40" s="24">
        <v>6153307</v>
      </c>
      <c r="X40" s="24">
        <v>7206550</v>
      </c>
      <c r="Y40" s="24">
        <v>-1053243</v>
      </c>
      <c r="Z40" s="6">
        <v>-14.62</v>
      </c>
      <c r="AA40" s="22">
        <v>7206550</v>
      </c>
    </row>
    <row r="41" spans="1:27" ht="12.75">
      <c r="A41" s="5" t="s">
        <v>44</v>
      </c>
      <c r="B41" s="3"/>
      <c r="C41" s="22">
        <v>54612</v>
      </c>
      <c r="D41" s="22"/>
      <c r="E41" s="23">
        <v>69473</v>
      </c>
      <c r="F41" s="24">
        <v>49432</v>
      </c>
      <c r="G41" s="24">
        <v>51</v>
      </c>
      <c r="H41" s="24">
        <v>51</v>
      </c>
      <c r="I41" s="24">
        <v>5121</v>
      </c>
      <c r="J41" s="24">
        <v>5223</v>
      </c>
      <c r="K41" s="24">
        <v>21</v>
      </c>
      <c r="L41" s="24"/>
      <c r="M41" s="24"/>
      <c r="N41" s="24">
        <v>21</v>
      </c>
      <c r="O41" s="24"/>
      <c r="P41" s="24"/>
      <c r="Q41" s="24">
        <v>1043</v>
      </c>
      <c r="R41" s="24">
        <v>1043</v>
      </c>
      <c r="S41" s="24"/>
      <c r="T41" s="24">
        <v>1287</v>
      </c>
      <c r="U41" s="24">
        <v>477</v>
      </c>
      <c r="V41" s="24">
        <v>1764</v>
      </c>
      <c r="W41" s="24">
        <v>8051</v>
      </c>
      <c r="X41" s="24">
        <v>49432</v>
      </c>
      <c r="Y41" s="24">
        <v>-41381</v>
      </c>
      <c r="Z41" s="6">
        <v>-83.71</v>
      </c>
      <c r="AA41" s="22">
        <v>49432</v>
      </c>
    </row>
    <row r="42" spans="1:27" ht="12.75">
      <c r="A42" s="2" t="s">
        <v>45</v>
      </c>
      <c r="B42" s="8"/>
      <c r="C42" s="19">
        <f aca="true" t="shared" si="8" ref="C42:Y42">SUM(C43:C46)</f>
        <v>62136023</v>
      </c>
      <c r="D42" s="19">
        <f>SUM(D43:D46)</f>
        <v>0</v>
      </c>
      <c r="E42" s="20">
        <f t="shared" si="8"/>
        <v>70770001</v>
      </c>
      <c r="F42" s="21">
        <f t="shared" si="8"/>
        <v>65445196</v>
      </c>
      <c r="G42" s="21">
        <f t="shared" si="8"/>
        <v>1351092</v>
      </c>
      <c r="H42" s="21">
        <f t="shared" si="8"/>
        <v>3690448</v>
      </c>
      <c r="I42" s="21">
        <f t="shared" si="8"/>
        <v>4569348</v>
      </c>
      <c r="J42" s="21">
        <f t="shared" si="8"/>
        <v>9610888</v>
      </c>
      <c r="K42" s="21">
        <f t="shared" si="8"/>
        <v>4334206</v>
      </c>
      <c r="L42" s="21">
        <f t="shared" si="8"/>
        <v>4090777</v>
      </c>
      <c r="M42" s="21">
        <f t="shared" si="8"/>
        <v>2262205</v>
      </c>
      <c r="N42" s="21">
        <f t="shared" si="8"/>
        <v>10687188</v>
      </c>
      <c r="O42" s="21">
        <f t="shared" si="8"/>
        <v>2916195</v>
      </c>
      <c r="P42" s="21">
        <f t="shared" si="8"/>
        <v>3133611</v>
      </c>
      <c r="Q42" s="21">
        <f t="shared" si="8"/>
        <v>3737894</v>
      </c>
      <c r="R42" s="21">
        <f t="shared" si="8"/>
        <v>9787700</v>
      </c>
      <c r="S42" s="21">
        <f t="shared" si="8"/>
        <v>1251821</v>
      </c>
      <c r="T42" s="21">
        <f t="shared" si="8"/>
        <v>4846412</v>
      </c>
      <c r="U42" s="21">
        <f t="shared" si="8"/>
        <v>3528293</v>
      </c>
      <c r="V42" s="21">
        <f t="shared" si="8"/>
        <v>9626526</v>
      </c>
      <c r="W42" s="21">
        <f t="shared" si="8"/>
        <v>39712302</v>
      </c>
      <c r="X42" s="21">
        <f t="shared" si="8"/>
        <v>65445196</v>
      </c>
      <c r="Y42" s="21">
        <f t="shared" si="8"/>
        <v>-25732894</v>
      </c>
      <c r="Z42" s="4">
        <f>+IF(X42&lt;&gt;0,+(Y42/X42)*100,0)</f>
        <v>-39.31976000194117</v>
      </c>
      <c r="AA42" s="19">
        <f>SUM(AA43:AA46)</f>
        <v>65445196</v>
      </c>
    </row>
    <row r="43" spans="1:27" ht="12.75">
      <c r="A43" s="5" t="s">
        <v>46</v>
      </c>
      <c r="B43" s="3"/>
      <c r="C43" s="22">
        <v>28794522</v>
      </c>
      <c r="D43" s="22"/>
      <c r="E43" s="23">
        <v>38458165</v>
      </c>
      <c r="F43" s="24">
        <v>34520177</v>
      </c>
      <c r="G43" s="24">
        <v>154578</v>
      </c>
      <c r="H43" s="24">
        <v>2515381</v>
      </c>
      <c r="I43" s="24">
        <v>3206914</v>
      </c>
      <c r="J43" s="24">
        <v>5876873</v>
      </c>
      <c r="K43" s="24">
        <v>2887716</v>
      </c>
      <c r="L43" s="24">
        <v>1847195</v>
      </c>
      <c r="M43" s="24">
        <v>317483</v>
      </c>
      <c r="N43" s="24">
        <v>5052394</v>
      </c>
      <c r="O43" s="24">
        <v>1645512</v>
      </c>
      <c r="P43" s="24">
        <v>1659609</v>
      </c>
      <c r="Q43" s="24">
        <v>1854655</v>
      </c>
      <c r="R43" s="24">
        <v>5159776</v>
      </c>
      <c r="S43" s="24">
        <v>116635</v>
      </c>
      <c r="T43" s="24">
        <v>3260340</v>
      </c>
      <c r="U43" s="24">
        <v>1658999</v>
      </c>
      <c r="V43" s="24">
        <v>5035974</v>
      </c>
      <c r="W43" s="24">
        <v>21125017</v>
      </c>
      <c r="X43" s="24">
        <v>34520177</v>
      </c>
      <c r="Y43" s="24">
        <v>-13395160</v>
      </c>
      <c r="Z43" s="6">
        <v>-38.8</v>
      </c>
      <c r="AA43" s="22">
        <v>34520177</v>
      </c>
    </row>
    <row r="44" spans="1:27" ht="12.75">
      <c r="A44" s="5" t="s">
        <v>47</v>
      </c>
      <c r="B44" s="3"/>
      <c r="C44" s="22">
        <v>14870469</v>
      </c>
      <c r="D44" s="22"/>
      <c r="E44" s="23">
        <v>13682331</v>
      </c>
      <c r="F44" s="24">
        <v>12552894</v>
      </c>
      <c r="G44" s="24">
        <v>384101</v>
      </c>
      <c r="H44" s="24">
        <v>425209</v>
      </c>
      <c r="I44" s="24">
        <v>535644</v>
      </c>
      <c r="J44" s="24">
        <v>1344954</v>
      </c>
      <c r="K44" s="24">
        <v>567360</v>
      </c>
      <c r="L44" s="24">
        <v>791942</v>
      </c>
      <c r="M44" s="24">
        <v>796039</v>
      </c>
      <c r="N44" s="24">
        <v>2155341</v>
      </c>
      <c r="O44" s="24">
        <v>440975</v>
      </c>
      <c r="P44" s="24">
        <v>468864</v>
      </c>
      <c r="Q44" s="24">
        <v>880272</v>
      </c>
      <c r="R44" s="24">
        <v>1790111</v>
      </c>
      <c r="S44" s="24">
        <v>415022</v>
      </c>
      <c r="T44" s="24">
        <v>527832</v>
      </c>
      <c r="U44" s="24">
        <v>939275</v>
      </c>
      <c r="V44" s="24">
        <v>1882129</v>
      </c>
      <c r="W44" s="24">
        <v>7172535</v>
      </c>
      <c r="X44" s="24">
        <v>12552894</v>
      </c>
      <c r="Y44" s="24">
        <v>-5380359</v>
      </c>
      <c r="Z44" s="6">
        <v>-42.86</v>
      </c>
      <c r="AA44" s="22">
        <v>12552894</v>
      </c>
    </row>
    <row r="45" spans="1:27" ht="12.75">
      <c r="A45" s="5" t="s">
        <v>48</v>
      </c>
      <c r="B45" s="3"/>
      <c r="C45" s="25">
        <v>5138037</v>
      </c>
      <c r="D45" s="25"/>
      <c r="E45" s="26">
        <v>6844044</v>
      </c>
      <c r="F45" s="27">
        <v>5357336</v>
      </c>
      <c r="G45" s="27">
        <v>186159</v>
      </c>
      <c r="H45" s="27">
        <v>169188</v>
      </c>
      <c r="I45" s="27">
        <v>212660</v>
      </c>
      <c r="J45" s="27">
        <v>568007</v>
      </c>
      <c r="K45" s="27">
        <v>210698</v>
      </c>
      <c r="L45" s="27">
        <v>317912</v>
      </c>
      <c r="M45" s="27">
        <v>211240</v>
      </c>
      <c r="N45" s="27">
        <v>739850</v>
      </c>
      <c r="O45" s="27">
        <v>185236</v>
      </c>
      <c r="P45" s="27">
        <v>195196</v>
      </c>
      <c r="Q45" s="27">
        <v>195710</v>
      </c>
      <c r="R45" s="27">
        <v>576142</v>
      </c>
      <c r="S45" s="27">
        <v>203232</v>
      </c>
      <c r="T45" s="27">
        <v>236608</v>
      </c>
      <c r="U45" s="27">
        <v>252246</v>
      </c>
      <c r="V45" s="27">
        <v>692086</v>
      </c>
      <c r="W45" s="27">
        <v>2576085</v>
      </c>
      <c r="X45" s="27">
        <v>5357336</v>
      </c>
      <c r="Y45" s="27">
        <v>-2781251</v>
      </c>
      <c r="Z45" s="7">
        <v>-51.91</v>
      </c>
      <c r="AA45" s="25">
        <v>5357336</v>
      </c>
    </row>
    <row r="46" spans="1:27" ht="12.75">
      <c r="A46" s="5" t="s">
        <v>49</v>
      </c>
      <c r="B46" s="3"/>
      <c r="C46" s="22">
        <v>13332995</v>
      </c>
      <c r="D46" s="22"/>
      <c r="E46" s="23">
        <v>11785461</v>
      </c>
      <c r="F46" s="24">
        <v>13014789</v>
      </c>
      <c r="G46" s="24">
        <v>626254</v>
      </c>
      <c r="H46" s="24">
        <v>580670</v>
      </c>
      <c r="I46" s="24">
        <v>614130</v>
      </c>
      <c r="J46" s="24">
        <v>1821054</v>
      </c>
      <c r="K46" s="24">
        <v>668432</v>
      </c>
      <c r="L46" s="24">
        <v>1133728</v>
      </c>
      <c r="M46" s="24">
        <v>937443</v>
      </c>
      <c r="N46" s="24">
        <v>2739603</v>
      </c>
      <c r="O46" s="24">
        <v>644472</v>
      </c>
      <c r="P46" s="24">
        <v>809942</v>
      </c>
      <c r="Q46" s="24">
        <v>807257</v>
      </c>
      <c r="R46" s="24">
        <v>2261671</v>
      </c>
      <c r="S46" s="24">
        <v>516932</v>
      </c>
      <c r="T46" s="24">
        <v>821632</v>
      </c>
      <c r="U46" s="24">
        <v>677773</v>
      </c>
      <c r="V46" s="24">
        <v>2016337</v>
      </c>
      <c r="W46" s="24">
        <v>8838665</v>
      </c>
      <c r="X46" s="24">
        <v>13014789</v>
      </c>
      <c r="Y46" s="24">
        <v>-4176124</v>
      </c>
      <c r="Z46" s="6">
        <v>-32.09</v>
      </c>
      <c r="AA46" s="22">
        <v>13014789</v>
      </c>
    </row>
    <row r="47" spans="1:27" ht="12.75">
      <c r="A47" s="2" t="s">
        <v>50</v>
      </c>
      <c r="B47" s="8" t="s">
        <v>51</v>
      </c>
      <c r="C47" s="19">
        <v>101168</v>
      </c>
      <c r="D47" s="19"/>
      <c r="E47" s="20">
        <v>119848</v>
      </c>
      <c r="F47" s="21">
        <v>120485</v>
      </c>
      <c r="G47" s="21">
        <v>2905</v>
      </c>
      <c r="H47" s="21">
        <v>2905</v>
      </c>
      <c r="I47" s="21">
        <v>6396</v>
      </c>
      <c r="J47" s="21">
        <v>12206</v>
      </c>
      <c r="K47" s="21">
        <v>3230</v>
      </c>
      <c r="L47" s="21">
        <v>2905</v>
      </c>
      <c r="M47" s="21">
        <v>2905</v>
      </c>
      <c r="N47" s="21">
        <v>9040</v>
      </c>
      <c r="O47" s="21">
        <v>2905</v>
      </c>
      <c r="P47" s="21">
        <v>2905</v>
      </c>
      <c r="Q47" s="21">
        <v>3341</v>
      </c>
      <c r="R47" s="21">
        <v>9151</v>
      </c>
      <c r="S47" s="21"/>
      <c r="T47" s="21">
        <v>5810</v>
      </c>
      <c r="U47" s="21">
        <v>2427</v>
      </c>
      <c r="V47" s="21">
        <v>8237</v>
      </c>
      <c r="W47" s="21">
        <v>38634</v>
      </c>
      <c r="X47" s="21">
        <v>120485</v>
      </c>
      <c r="Y47" s="21">
        <v>-81851</v>
      </c>
      <c r="Z47" s="4">
        <v>-67.93</v>
      </c>
      <c r="AA47" s="19">
        <v>120485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108776796</v>
      </c>
      <c r="D48" s="40">
        <f>+D28+D32+D38+D42+D47</f>
        <v>0</v>
      </c>
      <c r="E48" s="41">
        <f t="shared" si="9"/>
        <v>121195238</v>
      </c>
      <c r="F48" s="42">
        <f t="shared" si="9"/>
        <v>115708186</v>
      </c>
      <c r="G48" s="42">
        <f t="shared" si="9"/>
        <v>4006220</v>
      </c>
      <c r="H48" s="42">
        <f t="shared" si="9"/>
        <v>6342329</v>
      </c>
      <c r="I48" s="42">
        <f t="shared" si="9"/>
        <v>7513460</v>
      </c>
      <c r="J48" s="42">
        <f t="shared" si="9"/>
        <v>17862009</v>
      </c>
      <c r="K48" s="42">
        <f t="shared" si="9"/>
        <v>7986928</v>
      </c>
      <c r="L48" s="42">
        <f t="shared" si="9"/>
        <v>7563099</v>
      </c>
      <c r="M48" s="42">
        <f t="shared" si="9"/>
        <v>5867463</v>
      </c>
      <c r="N48" s="42">
        <f t="shared" si="9"/>
        <v>21417490</v>
      </c>
      <c r="O48" s="42">
        <f t="shared" si="9"/>
        <v>5488912</v>
      </c>
      <c r="P48" s="42">
        <f t="shared" si="9"/>
        <v>8795551</v>
      </c>
      <c r="Q48" s="42">
        <f t="shared" si="9"/>
        <v>7233839</v>
      </c>
      <c r="R48" s="42">
        <f t="shared" si="9"/>
        <v>21518302</v>
      </c>
      <c r="S48" s="42">
        <f t="shared" si="9"/>
        <v>3894091</v>
      </c>
      <c r="T48" s="42">
        <f t="shared" si="9"/>
        <v>7599244</v>
      </c>
      <c r="U48" s="42">
        <f t="shared" si="9"/>
        <v>6767655</v>
      </c>
      <c r="V48" s="42">
        <f t="shared" si="9"/>
        <v>18260990</v>
      </c>
      <c r="W48" s="42">
        <f t="shared" si="9"/>
        <v>79058791</v>
      </c>
      <c r="X48" s="42">
        <f t="shared" si="9"/>
        <v>115708186</v>
      </c>
      <c r="Y48" s="42">
        <f t="shared" si="9"/>
        <v>-36649395</v>
      </c>
      <c r="Z48" s="43">
        <f>+IF(X48&lt;&gt;0,+(Y48/X48)*100,0)</f>
        <v>-31.673986315886072</v>
      </c>
      <c r="AA48" s="40">
        <f>+AA28+AA32+AA38+AA42+AA47</f>
        <v>115708186</v>
      </c>
    </row>
    <row r="49" spans="1:27" ht="12.75">
      <c r="A49" s="14" t="s">
        <v>88</v>
      </c>
      <c r="B49" s="15"/>
      <c r="C49" s="44">
        <f aca="true" t="shared" si="10" ref="C49:Y49">+C25-C48</f>
        <v>52462976</v>
      </c>
      <c r="D49" s="44">
        <f>+D25-D48</f>
        <v>0</v>
      </c>
      <c r="E49" s="45">
        <f t="shared" si="10"/>
        <v>40615396</v>
      </c>
      <c r="F49" s="46">
        <f t="shared" si="10"/>
        <v>74153677</v>
      </c>
      <c r="G49" s="46">
        <f t="shared" si="10"/>
        <v>13446362</v>
      </c>
      <c r="H49" s="46">
        <f t="shared" si="10"/>
        <v>-1074443</v>
      </c>
      <c r="I49" s="46">
        <f t="shared" si="10"/>
        <v>-3285194</v>
      </c>
      <c r="J49" s="46">
        <f t="shared" si="10"/>
        <v>9086725</v>
      </c>
      <c r="K49" s="46">
        <f t="shared" si="10"/>
        <v>5740655</v>
      </c>
      <c r="L49" s="46">
        <f t="shared" si="10"/>
        <v>4359676</v>
      </c>
      <c r="M49" s="46">
        <f t="shared" si="10"/>
        <v>1737438</v>
      </c>
      <c r="N49" s="46">
        <f t="shared" si="10"/>
        <v>11837769</v>
      </c>
      <c r="O49" s="46">
        <f t="shared" si="10"/>
        <v>-427549</v>
      </c>
      <c r="P49" s="46">
        <f t="shared" si="10"/>
        <v>-743279</v>
      </c>
      <c r="Q49" s="46">
        <f t="shared" si="10"/>
        <v>24046341</v>
      </c>
      <c r="R49" s="46">
        <f t="shared" si="10"/>
        <v>22875513</v>
      </c>
      <c r="S49" s="46">
        <f t="shared" si="10"/>
        <v>7650911</v>
      </c>
      <c r="T49" s="46">
        <f t="shared" si="10"/>
        <v>-3875419</v>
      </c>
      <c r="U49" s="46">
        <f t="shared" si="10"/>
        <v>-2031580</v>
      </c>
      <c r="V49" s="46">
        <f t="shared" si="10"/>
        <v>1743912</v>
      </c>
      <c r="W49" s="46">
        <f t="shared" si="10"/>
        <v>45543919</v>
      </c>
      <c r="X49" s="46">
        <f>IF(F25=F48,0,X25-X48)</f>
        <v>74153677</v>
      </c>
      <c r="Y49" s="46">
        <f t="shared" si="10"/>
        <v>-28609758</v>
      </c>
      <c r="Z49" s="47">
        <f>+IF(X49&lt;&gt;0,+(Y49/X49)*100,0)</f>
        <v>-38.58171186844855</v>
      </c>
      <c r="AA49" s="44">
        <f>+AA25-AA48</f>
        <v>74153677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2020-08-01T21:34:33Z</dcterms:created>
  <dcterms:modified xsi:type="dcterms:W3CDTF">2020-08-01T21:37:51Z</dcterms:modified>
  <cp:category/>
  <cp:version/>
  <cp:contentType/>
  <cp:contentStatus/>
</cp:coreProperties>
</file>